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514"/>
  <workbookPr/>
  <mc:AlternateContent xmlns:mc="http://schemas.openxmlformats.org/markup-compatibility/2006">
    <mc:Choice Requires="x15">
      <x15ac:absPath xmlns:x15ac="http://schemas.microsoft.com/office/spreadsheetml/2010/11/ac" url="/Users/marchuber/MAGNET GmbH Dropbox/Kunden/BLW/Agrarbericht 2025/Reinzeichnung/Politik/Produktion und Absatz/Absatzförderung/"/>
    </mc:Choice>
  </mc:AlternateContent>
  <xr:revisionPtr revIDLastSave="0" documentId="8_{544BEF4D-2C04-AE47-9EFB-E2EADFEAF0DC}" xr6:coauthVersionLast="47" xr6:coauthVersionMax="47" xr10:uidLastSave="{00000000-0000-0000-0000-000000000000}"/>
  <bookViews>
    <workbookView xWindow="6740" yWindow="500" windowWidth="19420" windowHeight="10300" tabRatio="556" xr2:uid="{00000000-000D-0000-FFFF-FFFF00000000}"/>
  </bookViews>
  <sheets>
    <sheet name="Ausgaben" sheetId="10" r:id="rId1"/>
  </sheets>
  <definedNames>
    <definedName name="_xlnm.Print_Area" localSheetId="0">Ausgaben!$A$1:$D$86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6" i="10" l="1"/>
  <c r="B76" i="10"/>
  <c r="C74" i="10"/>
  <c r="C62" i="10" s="1"/>
  <c r="B74" i="10"/>
  <c r="C68" i="10"/>
  <c r="B68" i="10"/>
  <c r="D65" i="10"/>
  <c r="C65" i="10"/>
  <c r="B65" i="10"/>
  <c r="B63" i="10"/>
  <c r="D62" i="10"/>
  <c r="B62" i="10"/>
  <c r="B55" i="10"/>
  <c r="D54" i="10"/>
  <c r="C54" i="10"/>
  <c r="B54" i="10"/>
  <c r="D49" i="10"/>
  <c r="C49" i="10"/>
  <c r="C34" i="10" s="1"/>
  <c r="B49" i="10"/>
  <c r="D46" i="10"/>
  <c r="D34" i="10" s="1"/>
  <c r="C46" i="10"/>
  <c r="B46" i="10"/>
  <c r="D42" i="10"/>
  <c r="C42" i="10"/>
  <c r="B42" i="10"/>
  <c r="D37" i="10"/>
  <c r="C37" i="10"/>
  <c r="B37" i="10"/>
  <c r="B34" i="10" s="1"/>
  <c r="D35" i="10"/>
  <c r="C35" i="10"/>
  <c r="B35" i="10"/>
  <c r="D32" i="10"/>
  <c r="C32" i="10"/>
  <c r="B32" i="10"/>
  <c r="D30" i="10"/>
  <c r="C30" i="10"/>
  <c r="B30" i="10"/>
  <c r="D28" i="10"/>
  <c r="C28" i="10"/>
  <c r="B28" i="10"/>
  <c r="D26" i="10"/>
  <c r="C26" i="10"/>
  <c r="B26" i="10"/>
  <c r="D24" i="10"/>
  <c r="C24" i="10"/>
  <c r="B24" i="10"/>
  <c r="D22" i="10"/>
  <c r="C22" i="10"/>
  <c r="B22" i="10"/>
  <c r="D20" i="10"/>
  <c r="C20" i="10"/>
  <c r="B20" i="10"/>
  <c r="D18" i="10"/>
  <c r="D17" i="10" s="1"/>
  <c r="C18" i="10"/>
  <c r="B18" i="10"/>
  <c r="B17" i="10" s="1"/>
  <c r="C17" i="10"/>
  <c r="D14" i="10"/>
  <c r="C14" i="10"/>
  <c r="B14" i="10"/>
  <c r="D12" i="10"/>
  <c r="C12" i="10"/>
  <c r="C9" i="10" s="1"/>
  <c r="B12" i="10"/>
  <c r="D10" i="10"/>
  <c r="D9" i="10" s="1"/>
  <c r="C10" i="10"/>
  <c r="B10" i="10"/>
  <c r="B9" i="10"/>
  <c r="D7" i="10"/>
  <c r="D4" i="10" s="1"/>
  <c r="B7" i="10"/>
  <c r="D5" i="10"/>
  <c r="C5" i="10"/>
  <c r="B5" i="10"/>
  <c r="C4" i="10"/>
  <c r="C80" i="10" s="1"/>
  <c r="B4" i="10"/>
  <c r="B80" i="10" s="1"/>
  <c r="D80" i="10" l="1"/>
</calcChain>
</file>

<file path=xl/sharedStrings.xml><?xml version="1.0" encoding="utf-8"?>
<sst xmlns="http://schemas.openxmlformats.org/spreadsheetml/2006/main" count="85" uniqueCount="71">
  <si>
    <t>Fr.</t>
  </si>
  <si>
    <t>GalloSuisse</t>
  </si>
  <si>
    <t>Swisspatat</t>
  </si>
  <si>
    <t>JardinSuisse</t>
  </si>
  <si>
    <t>Semaine du Goût</t>
  </si>
  <si>
    <t>Bio Suisse</t>
  </si>
  <si>
    <t>IP-Suisse</t>
  </si>
  <si>
    <t>Alpinavera</t>
  </si>
  <si>
    <t>Culinarium</t>
  </si>
  <si>
    <t>Das Beste der Region</t>
  </si>
  <si>
    <t>Pays romand- pays gourmand</t>
  </si>
  <si>
    <t>Suisseporc</t>
  </si>
  <si>
    <t>Production laitière</t>
  </si>
  <si>
    <t>Fromage Suisse / Etranger</t>
  </si>
  <si>
    <t xml:space="preserve">Lait et beurre  </t>
  </si>
  <si>
    <t>Production animale</t>
  </si>
  <si>
    <t>Viande</t>
  </si>
  <si>
    <t>Œufs</t>
  </si>
  <si>
    <t>Animaux sur pied</t>
  </si>
  <si>
    <t>Production végétale</t>
  </si>
  <si>
    <t xml:space="preserve">Légumes  </t>
  </si>
  <si>
    <t xml:space="preserve">Champignons </t>
  </si>
  <si>
    <t>Fruits</t>
  </si>
  <si>
    <t>Céréales</t>
  </si>
  <si>
    <t>Pommes de  terre</t>
  </si>
  <si>
    <t>Oléagineux</t>
  </si>
  <si>
    <t>Plantes ornementales</t>
  </si>
  <si>
    <t>Vin</t>
  </si>
  <si>
    <t>D'autres domaines</t>
  </si>
  <si>
    <t>Agritourisme</t>
  </si>
  <si>
    <t>Mesures communes</t>
  </si>
  <si>
    <t>Mesures concernant plusieurs SPM (bio, PI, AOP / IGP)</t>
  </si>
  <si>
    <t>Communications des prestations fournies dans l’intérêt général</t>
  </si>
  <si>
    <t>Projets suprarégionaux</t>
  </si>
  <si>
    <t xml:space="preserve">Projets complémentaires </t>
  </si>
  <si>
    <t>Initiative d’exportation</t>
  </si>
  <si>
    <t>Fromage</t>
  </si>
  <si>
    <t>Génétique bovine</t>
  </si>
  <si>
    <t>Plateforme pour les exportations agricoles</t>
  </si>
  <si>
    <t>Inspections des exportations et entraide judiciaire</t>
  </si>
  <si>
    <t>Communauté de travail des éleveurs bovins suisses (CTEBS)</t>
  </si>
  <si>
    <t>Union maraîchère suisse (UMS)</t>
  </si>
  <si>
    <t>Association Pain suisse (APS)</t>
  </si>
  <si>
    <t>Association Huile de colza suisse (ACS)</t>
  </si>
  <si>
    <t>Agritourisme Suisse</t>
  </si>
  <si>
    <t>Agro-Marketing Suisse</t>
  </si>
  <si>
    <t>Association suisse des AOP-IGP</t>
  </si>
  <si>
    <t>Proviande société coopérative</t>
  </si>
  <si>
    <t>Switzerland Cheese Marketing SA (SCM)</t>
  </si>
  <si>
    <t>Union Suisse des producteurs de champignons (USPC)</t>
  </si>
  <si>
    <t>Fruit-Union Suisse (FUS)</t>
  </si>
  <si>
    <t>Union Suisse des Paysans (USP)</t>
  </si>
  <si>
    <t>Producteurs suisses de lait (PSL)</t>
  </si>
  <si>
    <t>Swiss Wine Promotion (SWP)</t>
  </si>
  <si>
    <t>Fédération Suisse des Franches Montagnes (FM)</t>
  </si>
  <si>
    <t>Information et communication agricoles LID</t>
  </si>
  <si>
    <t>Interprofession du Gruyère IPG</t>
  </si>
  <si>
    <t>Interprofession Tête de Moine</t>
  </si>
  <si>
    <t>Emmentaler Switzerland</t>
  </si>
  <si>
    <t>Dépenses Promotion de la qualité et des ventes</t>
  </si>
  <si>
    <t xml:space="preserve">1) Compte final encore ouvert dans certains cas </t>
  </si>
  <si>
    <t>Centre Vert - Nature et alimentation</t>
  </si>
  <si>
    <t xml:space="preserve">Exposition des produits à la foire de l'OLMA </t>
  </si>
  <si>
    <t>Association Suisse des Produits Régionaux</t>
  </si>
  <si>
    <t>Organics Europe Youth Event OEYE</t>
  </si>
  <si>
    <t>Secteurs / domaine de produit-marché/organisation</t>
  </si>
  <si>
    <t>Fondation KEDA, Culinarium Alpinum</t>
  </si>
  <si>
    <t>Comptes 2023</t>
  </si>
  <si>
    <r>
      <t>Comptes 2024</t>
    </r>
    <r>
      <rPr>
        <b/>
        <vertAlign val="superscript"/>
        <sz val="8"/>
        <rFont val="Calibri"/>
        <family val="2"/>
      </rPr>
      <t>1)</t>
    </r>
  </si>
  <si>
    <t>Décision 2025</t>
  </si>
  <si>
    <t>Source : OFAG; Etat 31.05.2025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</si>
</sst>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 ;_ * \-#,##0.00_ ;_ * &quot;-&quot;??_ ;_ @_ "/>
    <numFmt numFmtId="165" formatCode="###\ ###\ ##0"/>
  </numFmts>
  <fonts count="27" x14ac:knownFonts="1">
    <font>
      <sz val="10"/>
      <name val="Arial"/>
    </font>
    <font>
      <sz val="11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8"/>
      <name val="Calibri"/>
      <family val="2"/>
    </font>
    <font>
      <sz val="8"/>
      <name val="Calibri"/>
      <family val="2"/>
    </font>
    <font>
      <b/>
      <sz val="9.5"/>
      <name val="Calibri"/>
      <family val="2"/>
    </font>
    <font>
      <sz val="7"/>
      <name val="Calibri"/>
      <family val="2"/>
    </font>
    <font>
      <vertAlign val="superscript"/>
      <sz val="7"/>
      <name val="Calibri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color rgb="FF9C0006"/>
      <name val="Arial"/>
      <family val="2"/>
    </font>
    <font>
      <b/>
      <sz val="8"/>
      <name val="Calibri"/>
      <family val="2"/>
    </font>
    <font>
      <sz val="8"/>
      <color rgb="FFFF0000"/>
      <name val="Calibri"/>
      <family val="2"/>
    </font>
    <font>
      <i/>
      <sz val="8"/>
      <name val="Calibri"/>
      <family val="2"/>
    </font>
    <font>
      <i/>
      <sz val="10"/>
      <name val="Arial"/>
      <family val="2"/>
    </font>
    <font>
      <sz val="10"/>
      <color rgb="FFFF0000"/>
      <name val="Arial"/>
      <family val="2"/>
    </font>
    <font>
      <b/>
      <sz val="10"/>
      <color rgb="FF3F3F3F"/>
      <name val="Arial"/>
      <family val="2"/>
    </font>
    <font>
      <sz val="10"/>
      <color theme="0"/>
      <name val="Arial"/>
      <family val="2"/>
    </font>
    <font>
      <b/>
      <i/>
      <sz val="8"/>
      <name val="Calibri"/>
      <family val="2"/>
    </font>
    <font>
      <b/>
      <vertAlign val="superscript"/>
      <sz val="8"/>
      <name val="Calibri"/>
      <family val="2"/>
    </font>
    <font>
      <i/>
      <sz val="8"/>
      <color rgb="FFFF0000"/>
      <name val="Calibri"/>
      <family val="2"/>
    </font>
    <font>
      <b/>
      <i/>
      <sz val="8"/>
      <color rgb="FFFF0000"/>
      <name val="Calibri"/>
      <family val="2"/>
    </font>
    <font>
      <b/>
      <sz val="8"/>
      <color rgb="FFFF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rgb="FFB4A5C4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auto="1"/>
      </top>
      <bottom/>
      <diagonal/>
    </border>
  </borders>
  <cellStyleXfs count="272">
    <xf numFmtId="0" fontId="0" fillId="0" borderId="0"/>
    <xf numFmtId="164" fontId="5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4" fillId="0" borderId="0"/>
    <xf numFmtId="0" fontId="4" fillId="0" borderId="0"/>
    <xf numFmtId="0" fontId="12" fillId="0" borderId="0"/>
    <xf numFmtId="164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4" fillId="4" borderId="0" applyNumberFormat="0" applyBorder="0" applyAlignment="0" applyProtection="0"/>
    <xf numFmtId="0" fontId="2" fillId="0" borderId="0"/>
    <xf numFmtId="164" fontId="13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12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12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0" fillId="5" borderId="3" applyNumberFormat="0" applyAlignment="0" applyProtection="0"/>
    <xf numFmtId="164" fontId="12" fillId="0" borderId="0" applyFont="0" applyFill="0" applyBorder="0" applyAlignment="0" applyProtection="0"/>
    <xf numFmtId="0" fontId="21" fillId="6" borderId="0" applyNumberFormat="0" applyBorder="0" applyAlignment="0" applyProtection="0"/>
    <xf numFmtId="0" fontId="1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2" fillId="7" borderId="0" applyNumberFormat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33">
    <xf numFmtId="0" fontId="0" fillId="0" borderId="0" xfId="0"/>
    <xf numFmtId="0" fontId="3" fillId="0" borderId="0" xfId="0" applyFont="1"/>
    <xf numFmtId="0" fontId="8" fillId="0" borderId="0" xfId="0" applyFont="1"/>
    <xf numFmtId="0" fontId="7" fillId="2" borderId="1" xfId="0" applyFont="1" applyFill="1" applyBorder="1" applyAlignment="1">
      <alignment vertical="center"/>
    </xf>
    <xf numFmtId="165" fontId="7" fillId="2" borderId="1" xfId="0" applyNumberFormat="1" applyFont="1" applyFill="1" applyBorder="1" applyAlignment="1">
      <alignment horizontal="right" vertical="center"/>
    </xf>
    <xf numFmtId="165" fontId="8" fillId="0" borderId="0" xfId="0" applyNumberFormat="1" applyFont="1"/>
    <xf numFmtId="165" fontId="0" fillId="0" borderId="0" xfId="0" applyNumberFormat="1"/>
    <xf numFmtId="0" fontId="7" fillId="2" borderId="2" xfId="0" applyFont="1" applyFill="1" applyBorder="1" applyAlignment="1">
      <alignment vertical="center"/>
    </xf>
    <xf numFmtId="0" fontId="7" fillId="3" borderId="0" xfId="0" applyFont="1" applyFill="1" applyAlignment="1">
      <alignment vertical="center"/>
    </xf>
    <xf numFmtId="0" fontId="15" fillId="3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165" fontId="17" fillId="0" borderId="0" xfId="0" applyNumberFormat="1" applyFont="1" applyAlignment="1">
      <alignment horizontal="right" vertical="center"/>
    </xf>
    <xf numFmtId="0" fontId="18" fillId="0" borderId="0" xfId="0" applyFont="1"/>
    <xf numFmtId="0" fontId="17" fillId="0" borderId="0" xfId="0" applyFont="1" applyAlignment="1">
      <alignment horizontal="left" vertical="center" indent="1"/>
    </xf>
    <xf numFmtId="165" fontId="17" fillId="0" borderId="0" xfId="19" applyNumberFormat="1" applyFont="1" applyFill="1" applyBorder="1" applyAlignment="1">
      <alignment horizontal="right" vertical="center"/>
    </xf>
    <xf numFmtId="0" fontId="17" fillId="0" borderId="0" xfId="0" applyFont="1" applyAlignment="1">
      <alignment horizontal="left" vertical="center" wrapText="1" indent="1"/>
    </xf>
    <xf numFmtId="165" fontId="16" fillId="0" borderId="0" xfId="0" applyNumberFormat="1" applyFont="1"/>
    <xf numFmtId="165" fontId="19" fillId="0" borderId="0" xfId="0" applyNumberFormat="1" applyFont="1"/>
    <xf numFmtId="165" fontId="7" fillId="0" borderId="0" xfId="19" applyNumberFormat="1" applyFont="1" applyFill="1" applyBorder="1" applyAlignment="1">
      <alignment horizontal="right" vertical="center"/>
    </xf>
    <xf numFmtId="0" fontId="7" fillId="0" borderId="0" xfId="0" applyFont="1" applyAlignment="1">
      <alignment vertical="center" wrapText="1"/>
    </xf>
    <xf numFmtId="165" fontId="7" fillId="2" borderId="2" xfId="0" applyNumberFormat="1" applyFont="1" applyFill="1" applyBorder="1" applyAlignment="1">
      <alignment horizontal="right" vertical="center"/>
    </xf>
    <xf numFmtId="0" fontId="11" fillId="0" borderId="0" xfId="0" applyFont="1"/>
    <xf numFmtId="0" fontId="10" fillId="0" borderId="0" xfId="0" applyFont="1"/>
    <xf numFmtId="0" fontId="7" fillId="8" borderId="4" xfId="0" applyFont="1" applyFill="1" applyBorder="1" applyAlignment="1">
      <alignment vertical="center"/>
    </xf>
    <xf numFmtId="0" fontId="7" fillId="0" borderId="0" xfId="0" applyFont="1" applyAlignment="1">
      <alignment vertical="center"/>
    </xf>
    <xf numFmtId="165" fontId="7" fillId="3" borderId="0" xfId="55" applyNumberFormat="1" applyFont="1" applyFill="1" applyBorder="1" applyAlignment="1">
      <alignment horizontal="right" vertical="center"/>
    </xf>
    <xf numFmtId="165" fontId="9" fillId="0" borderId="0" xfId="0" applyNumberFormat="1" applyFont="1"/>
    <xf numFmtId="165" fontId="7" fillId="3" borderId="0" xfId="0" applyNumberFormat="1" applyFont="1" applyFill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165" fontId="22" fillId="0" borderId="0" xfId="0" applyNumberFormat="1" applyFont="1" applyAlignment="1">
      <alignment horizontal="right" vertical="center"/>
    </xf>
    <xf numFmtId="165" fontId="24" fillId="0" borderId="0" xfId="0" applyNumberFormat="1" applyFont="1" applyAlignment="1">
      <alignment horizontal="right" vertical="center"/>
    </xf>
    <xf numFmtId="165" fontId="25" fillId="0" borderId="0" xfId="0" applyNumberFormat="1" applyFont="1" applyAlignment="1">
      <alignment horizontal="right" vertical="center"/>
    </xf>
    <xf numFmtId="165" fontId="26" fillId="0" borderId="0" xfId="0" applyNumberFormat="1" applyFont="1" applyAlignment="1">
      <alignment horizontal="right" vertical="center"/>
    </xf>
  </cellXfs>
  <cellStyles count="272">
    <cellStyle name="20 % - Akzent3 2" xfId="241" xr:uid="{00000000-0005-0000-0000-000000000000}"/>
    <cellStyle name="Akzent3 2" xfId="237" xr:uid="{00000000-0005-0000-0000-000001000000}"/>
    <cellStyle name="Ausgabe 2" xfId="235" xr:uid="{00000000-0005-0000-0000-000002000000}"/>
    <cellStyle name="Komma 10" xfId="19" xr:uid="{00000000-0005-0000-0000-000003000000}"/>
    <cellStyle name="Komma 10 2" xfId="55" xr:uid="{00000000-0005-0000-0000-000004000000}"/>
    <cellStyle name="Komma 10 2 2" xfId="271" xr:uid="{00000000-0005-0000-0000-000005000000}"/>
    <cellStyle name="Komma 10 3" xfId="250" xr:uid="{00000000-0005-0000-0000-000006000000}"/>
    <cellStyle name="Komma 11" xfId="44" xr:uid="{00000000-0005-0000-0000-000007000000}"/>
    <cellStyle name="Komma 2" xfId="1" xr:uid="{00000000-0005-0000-0000-000008000000}"/>
    <cellStyle name="Komma 2 10" xfId="251" xr:uid="{00000000-0005-0000-0000-000009000000}"/>
    <cellStyle name="Komma 2 11" xfId="75" xr:uid="{00000000-0005-0000-0000-00000A000000}"/>
    <cellStyle name="Komma 2 2" xfId="2" xr:uid="{00000000-0005-0000-0000-00000B000000}"/>
    <cellStyle name="Komma 2 2 10" xfId="252" xr:uid="{00000000-0005-0000-0000-00000C000000}"/>
    <cellStyle name="Komma 2 2 11" xfId="76" xr:uid="{00000000-0005-0000-0000-00000D000000}"/>
    <cellStyle name="Komma 2 2 2" xfId="31" xr:uid="{00000000-0005-0000-0000-00000E000000}"/>
    <cellStyle name="Komma 2 2 2 2" xfId="65" xr:uid="{00000000-0005-0000-0000-00000F000000}"/>
    <cellStyle name="Komma 2 2 2 2 2" xfId="152" xr:uid="{00000000-0005-0000-0000-000010000000}"/>
    <cellStyle name="Komma 2 2 2 2 3" xfId="207" xr:uid="{00000000-0005-0000-0000-000011000000}"/>
    <cellStyle name="Komma 2 2 2 2 4" xfId="102" xr:uid="{00000000-0005-0000-0000-000012000000}"/>
    <cellStyle name="Komma 2 2 2 3" xfId="119" xr:uid="{00000000-0005-0000-0000-000013000000}"/>
    <cellStyle name="Komma 2 2 2 3 2" xfId="221" xr:uid="{00000000-0005-0000-0000-000014000000}"/>
    <cellStyle name="Komma 2 2 2 4" xfId="142" xr:uid="{00000000-0005-0000-0000-000015000000}"/>
    <cellStyle name="Komma 2 2 2 4 2" xfId="193" xr:uid="{00000000-0005-0000-0000-000016000000}"/>
    <cellStyle name="Komma 2 2 2 5" xfId="169" xr:uid="{00000000-0005-0000-0000-000017000000}"/>
    <cellStyle name="Komma 2 2 2 6" xfId="260" xr:uid="{00000000-0005-0000-0000-000018000000}"/>
    <cellStyle name="Komma 2 2 2 7" xfId="87" xr:uid="{00000000-0005-0000-0000-000019000000}"/>
    <cellStyle name="Komma 2 2 3" xfId="21" xr:uid="{00000000-0005-0000-0000-00001A000000}"/>
    <cellStyle name="Komma 2 2 3 2" xfId="57" xr:uid="{00000000-0005-0000-0000-00001B000000}"/>
    <cellStyle name="Komma 2 2 3 2 2" xfId="157" xr:uid="{00000000-0005-0000-0000-00001C000000}"/>
    <cellStyle name="Komma 2 2 3 2 3" xfId="213" xr:uid="{00000000-0005-0000-0000-00001D000000}"/>
    <cellStyle name="Komma 2 2 3 2 4" xfId="109" xr:uid="{00000000-0005-0000-0000-00001E000000}"/>
    <cellStyle name="Komma 2 2 3 3" xfId="98" xr:uid="{00000000-0005-0000-0000-00001F000000}"/>
    <cellStyle name="Komma 2 2 3 3 2" xfId="203" xr:uid="{00000000-0005-0000-0000-000020000000}"/>
    <cellStyle name="Komma 2 2 3 4" xfId="134" xr:uid="{00000000-0005-0000-0000-000021000000}"/>
    <cellStyle name="Komma 2 2 3 4 2" xfId="187" xr:uid="{00000000-0005-0000-0000-000022000000}"/>
    <cellStyle name="Komma 2 2 3 5" xfId="175" xr:uid="{00000000-0005-0000-0000-000023000000}"/>
    <cellStyle name="Komma 2 2 3 6" xfId="81" xr:uid="{00000000-0005-0000-0000-000024000000}"/>
    <cellStyle name="Komma 2 2 4" xfId="47" xr:uid="{00000000-0005-0000-0000-000025000000}"/>
    <cellStyle name="Komma 2 2 4 2" xfId="147" xr:uid="{00000000-0005-0000-0000-000026000000}"/>
    <cellStyle name="Komma 2 2 4 3" xfId="198" xr:uid="{00000000-0005-0000-0000-000027000000}"/>
    <cellStyle name="Komma 2 2 4 4" xfId="93" xr:uid="{00000000-0005-0000-0000-000028000000}"/>
    <cellStyle name="Komma 2 2 5" xfId="125" xr:uid="{00000000-0005-0000-0000-000029000000}"/>
    <cellStyle name="Komma 2 2 5 2" xfId="226" xr:uid="{00000000-0005-0000-0000-00002A000000}"/>
    <cellStyle name="Komma 2 2 6" xfId="129" xr:uid="{00000000-0005-0000-0000-00002B000000}"/>
    <cellStyle name="Komma 2 2 6 2" xfId="182" xr:uid="{00000000-0005-0000-0000-00002C000000}"/>
    <cellStyle name="Komma 2 2 7" xfId="230" xr:uid="{00000000-0005-0000-0000-00002D000000}"/>
    <cellStyle name="Komma 2 2 8" xfId="163" xr:uid="{00000000-0005-0000-0000-00002E000000}"/>
    <cellStyle name="Komma 2 2 9" xfId="244" xr:uid="{00000000-0005-0000-0000-00002F000000}"/>
    <cellStyle name="Komma 2 3" xfId="16" xr:uid="{00000000-0005-0000-0000-000030000000}"/>
    <cellStyle name="Komma 2 3 2" xfId="38" xr:uid="{00000000-0005-0000-0000-000031000000}"/>
    <cellStyle name="Komma 2 3 2 2" xfId="70" xr:uid="{00000000-0005-0000-0000-000032000000}"/>
    <cellStyle name="Komma 2 3 2 2 2" xfId="218" xr:uid="{00000000-0005-0000-0000-000033000000}"/>
    <cellStyle name="Komma 2 3 2 2 3" xfId="161" xr:uid="{00000000-0005-0000-0000-000034000000}"/>
    <cellStyle name="Komma 2 3 2 3" xfId="180" xr:uid="{00000000-0005-0000-0000-000035000000}"/>
    <cellStyle name="Komma 2 3 2 4" xfId="265" xr:uid="{00000000-0005-0000-0000-000036000000}"/>
    <cellStyle name="Komma 2 3 2 5" xfId="114" xr:uid="{00000000-0005-0000-0000-000037000000}"/>
    <cellStyle name="Komma 2 3 3" xfId="28" xr:uid="{00000000-0005-0000-0000-000038000000}"/>
    <cellStyle name="Komma 2 3 3 2" xfId="62" xr:uid="{00000000-0005-0000-0000-000039000000}"/>
    <cellStyle name="Komma 2 3 3 2 2" xfId="151" xr:uid="{00000000-0005-0000-0000-00003A000000}"/>
    <cellStyle name="Komma 2 3 3 3" xfId="206" xr:uid="{00000000-0005-0000-0000-00003B000000}"/>
    <cellStyle name="Komma 2 3 3 4" xfId="101" xr:uid="{00000000-0005-0000-0000-00003C000000}"/>
    <cellStyle name="Komma 2 3 4" xfId="52" xr:uid="{00000000-0005-0000-0000-00003D000000}"/>
    <cellStyle name="Komma 2 3 4 2" xfId="192" xr:uid="{00000000-0005-0000-0000-00003E000000}"/>
    <cellStyle name="Komma 2 3 4 3" xfId="141" xr:uid="{00000000-0005-0000-0000-00003F000000}"/>
    <cellStyle name="Komma 2 3 5" xfId="240" xr:uid="{00000000-0005-0000-0000-000040000000}"/>
    <cellStyle name="Komma 2 3 6" xfId="168" xr:uid="{00000000-0005-0000-0000-000041000000}"/>
    <cellStyle name="Komma 2 3 7" xfId="249" xr:uid="{00000000-0005-0000-0000-000042000000}"/>
    <cellStyle name="Komma 2 3 8" xfId="257" xr:uid="{00000000-0005-0000-0000-000043000000}"/>
    <cellStyle name="Komma 2 3 9" xfId="86" xr:uid="{00000000-0005-0000-0000-000044000000}"/>
    <cellStyle name="Komma 2 4" xfId="18" xr:uid="{00000000-0005-0000-0000-000045000000}"/>
    <cellStyle name="Komma 2 4 2" xfId="40" xr:uid="{00000000-0005-0000-0000-000046000000}"/>
    <cellStyle name="Komma 2 4 2 2" xfId="72" xr:uid="{00000000-0005-0000-0000-000047000000}"/>
    <cellStyle name="Komma 2 4 2 2 2" xfId="156" xr:uid="{00000000-0005-0000-0000-000048000000}"/>
    <cellStyle name="Komma 2 4 2 3" xfId="212" xr:uid="{00000000-0005-0000-0000-000049000000}"/>
    <cellStyle name="Komma 2 4 2 4" xfId="108" xr:uid="{00000000-0005-0000-0000-00004A000000}"/>
    <cellStyle name="Komma 2 4 3" xfId="54" xr:uid="{00000000-0005-0000-0000-00004B000000}"/>
    <cellStyle name="Komma 2 4 3 2" xfId="227" xr:uid="{00000000-0005-0000-0000-00004C000000}"/>
    <cellStyle name="Komma 2 4 3 3" xfId="126" xr:uid="{00000000-0005-0000-0000-00004D000000}"/>
    <cellStyle name="Komma 2 4 4" xfId="133" xr:uid="{00000000-0005-0000-0000-00004E000000}"/>
    <cellStyle name="Komma 2 4 4 2" xfId="186" xr:uid="{00000000-0005-0000-0000-00004F000000}"/>
    <cellStyle name="Komma 2 4 5" xfId="174" xr:uid="{00000000-0005-0000-0000-000050000000}"/>
    <cellStyle name="Komma 2 4 6" xfId="267" xr:uid="{00000000-0005-0000-0000-000051000000}"/>
    <cellStyle name="Komma 2 4 7" xfId="80" xr:uid="{00000000-0005-0000-0000-000052000000}"/>
    <cellStyle name="Komma 2 5" xfId="30" xr:uid="{00000000-0005-0000-0000-000053000000}"/>
    <cellStyle name="Komma 2 5 2" xfId="64" xr:uid="{00000000-0005-0000-0000-000054000000}"/>
    <cellStyle name="Komma 2 5 2 2" xfId="146" xr:uid="{00000000-0005-0000-0000-000055000000}"/>
    <cellStyle name="Komma 2 5 3" xfId="197" xr:uid="{00000000-0005-0000-0000-000056000000}"/>
    <cellStyle name="Komma 2 5 4" xfId="259" xr:uid="{00000000-0005-0000-0000-000057000000}"/>
    <cellStyle name="Komma 2 5 5" xfId="92" xr:uid="{00000000-0005-0000-0000-000058000000}"/>
    <cellStyle name="Komma 2 6" xfId="43" xr:uid="{00000000-0005-0000-0000-000059000000}"/>
    <cellStyle name="Komma 2 6 2" xfId="74" xr:uid="{00000000-0005-0000-0000-00005A000000}"/>
    <cellStyle name="Komma 2 6 2 2" xfId="181" xr:uid="{00000000-0005-0000-0000-00005B000000}"/>
    <cellStyle name="Komma 2 6 3" xfId="270" xr:uid="{00000000-0005-0000-0000-00005C000000}"/>
    <cellStyle name="Komma 2 6 4" xfId="128" xr:uid="{00000000-0005-0000-0000-00005D000000}"/>
    <cellStyle name="Komma 2 7" xfId="20" xr:uid="{00000000-0005-0000-0000-00005E000000}"/>
    <cellStyle name="Komma 2 7 2" xfId="56" xr:uid="{00000000-0005-0000-0000-00005F000000}"/>
    <cellStyle name="Komma 2 7 3" xfId="229" xr:uid="{00000000-0005-0000-0000-000060000000}"/>
    <cellStyle name="Komma 2 8" xfId="45" xr:uid="{00000000-0005-0000-0000-000061000000}"/>
    <cellStyle name="Komma 2 8 2" xfId="162" xr:uid="{00000000-0005-0000-0000-000062000000}"/>
    <cellStyle name="Komma 2 9" xfId="46" xr:uid="{00000000-0005-0000-0000-000063000000}"/>
    <cellStyle name="Komma 2 9 2" xfId="243" xr:uid="{00000000-0005-0000-0000-000064000000}"/>
    <cellStyle name="Komma 3" xfId="3" xr:uid="{00000000-0005-0000-0000-000065000000}"/>
    <cellStyle name="Komma 3 10" xfId="77" xr:uid="{00000000-0005-0000-0000-000066000000}"/>
    <cellStyle name="Komma 3 2" xfId="32" xr:uid="{00000000-0005-0000-0000-000067000000}"/>
    <cellStyle name="Komma 3 2 2" xfId="66" xr:uid="{00000000-0005-0000-0000-000068000000}"/>
    <cellStyle name="Komma 3 2 2 2" xfId="208" xr:uid="{00000000-0005-0000-0000-000069000000}"/>
    <cellStyle name="Komma 3 2 2 3" xfId="103" xr:uid="{00000000-0005-0000-0000-00006A000000}"/>
    <cellStyle name="Komma 3 2 3" xfId="143" xr:uid="{00000000-0005-0000-0000-00006B000000}"/>
    <cellStyle name="Komma 3 2 3 2" xfId="194" xr:uid="{00000000-0005-0000-0000-00006C000000}"/>
    <cellStyle name="Komma 3 2 4" xfId="170" xr:uid="{00000000-0005-0000-0000-00006D000000}"/>
    <cellStyle name="Komma 3 2 5" xfId="261" xr:uid="{00000000-0005-0000-0000-00006E000000}"/>
    <cellStyle name="Komma 3 2 6" xfId="88" xr:uid="{00000000-0005-0000-0000-00006F000000}"/>
    <cellStyle name="Komma 3 3" xfId="22" xr:uid="{00000000-0005-0000-0000-000070000000}"/>
    <cellStyle name="Komma 3 3 2" xfId="58" xr:uid="{00000000-0005-0000-0000-000071000000}"/>
    <cellStyle name="Komma 3 3 2 2" xfId="214" xr:uid="{00000000-0005-0000-0000-000072000000}"/>
    <cellStyle name="Komma 3 3 2 3" xfId="110" xr:uid="{00000000-0005-0000-0000-000073000000}"/>
    <cellStyle name="Komma 3 3 3" xfId="135" xr:uid="{00000000-0005-0000-0000-000074000000}"/>
    <cellStyle name="Komma 3 3 3 2" xfId="188" xr:uid="{00000000-0005-0000-0000-000075000000}"/>
    <cellStyle name="Komma 3 3 4" xfId="176" xr:uid="{00000000-0005-0000-0000-000076000000}"/>
    <cellStyle name="Komma 3 3 5" xfId="82" xr:uid="{00000000-0005-0000-0000-000077000000}"/>
    <cellStyle name="Komma 3 4" xfId="48" xr:uid="{00000000-0005-0000-0000-000078000000}"/>
    <cellStyle name="Komma 3 4 2" xfId="199" xr:uid="{00000000-0005-0000-0000-000079000000}"/>
    <cellStyle name="Komma 3 4 3" xfId="94" xr:uid="{00000000-0005-0000-0000-00007A000000}"/>
    <cellStyle name="Komma 3 5" xfId="130" xr:uid="{00000000-0005-0000-0000-00007B000000}"/>
    <cellStyle name="Komma 3 5 2" xfId="183" xr:uid="{00000000-0005-0000-0000-00007C000000}"/>
    <cellStyle name="Komma 3 6" xfId="231" xr:uid="{00000000-0005-0000-0000-00007D000000}"/>
    <cellStyle name="Komma 3 7" xfId="164" xr:uid="{00000000-0005-0000-0000-00007E000000}"/>
    <cellStyle name="Komma 3 8" xfId="245" xr:uid="{00000000-0005-0000-0000-00007F000000}"/>
    <cellStyle name="Komma 3 9" xfId="253" xr:uid="{00000000-0005-0000-0000-000080000000}"/>
    <cellStyle name="Komma 4" xfId="4" xr:uid="{00000000-0005-0000-0000-000081000000}"/>
    <cellStyle name="Komma 4 10" xfId="254" xr:uid="{00000000-0005-0000-0000-000082000000}"/>
    <cellStyle name="Komma 4 11" xfId="78" xr:uid="{00000000-0005-0000-0000-000083000000}"/>
    <cellStyle name="Komma 4 2" xfId="33" xr:uid="{00000000-0005-0000-0000-000084000000}"/>
    <cellStyle name="Komma 4 2 2" xfId="67" xr:uid="{00000000-0005-0000-0000-000085000000}"/>
    <cellStyle name="Komma 4 2 2 2" xfId="153" xr:uid="{00000000-0005-0000-0000-000086000000}"/>
    <cellStyle name="Komma 4 2 2 3" xfId="209" xr:uid="{00000000-0005-0000-0000-000087000000}"/>
    <cellStyle name="Komma 4 2 2 4" xfId="104" xr:uid="{00000000-0005-0000-0000-000088000000}"/>
    <cellStyle name="Komma 4 2 3" xfId="99" xr:uid="{00000000-0005-0000-0000-000089000000}"/>
    <cellStyle name="Komma 4 2 3 2" xfId="204" xr:uid="{00000000-0005-0000-0000-00008A000000}"/>
    <cellStyle name="Komma 4 2 4" xfId="144" xr:uid="{00000000-0005-0000-0000-00008B000000}"/>
    <cellStyle name="Komma 4 2 4 2" xfId="195" xr:uid="{00000000-0005-0000-0000-00008C000000}"/>
    <cellStyle name="Komma 4 2 5" xfId="171" xr:uid="{00000000-0005-0000-0000-00008D000000}"/>
    <cellStyle name="Komma 4 2 6" xfId="262" xr:uid="{00000000-0005-0000-0000-00008E000000}"/>
    <cellStyle name="Komma 4 2 7" xfId="89" xr:uid="{00000000-0005-0000-0000-00008F000000}"/>
    <cellStyle name="Komma 4 3" xfId="23" xr:uid="{00000000-0005-0000-0000-000090000000}"/>
    <cellStyle name="Komma 4 3 2" xfId="59" xr:uid="{00000000-0005-0000-0000-000091000000}"/>
    <cellStyle name="Komma 4 3 2 2" xfId="158" xr:uid="{00000000-0005-0000-0000-000092000000}"/>
    <cellStyle name="Komma 4 3 2 3" xfId="215" xr:uid="{00000000-0005-0000-0000-000093000000}"/>
    <cellStyle name="Komma 4 3 2 4" xfId="111" xr:uid="{00000000-0005-0000-0000-000094000000}"/>
    <cellStyle name="Komma 4 3 3" xfId="115" xr:uid="{00000000-0005-0000-0000-000095000000}"/>
    <cellStyle name="Komma 4 3 3 2" xfId="219" xr:uid="{00000000-0005-0000-0000-000096000000}"/>
    <cellStyle name="Komma 4 3 4" xfId="136" xr:uid="{00000000-0005-0000-0000-000097000000}"/>
    <cellStyle name="Komma 4 3 4 2" xfId="189" xr:uid="{00000000-0005-0000-0000-000098000000}"/>
    <cellStyle name="Komma 4 3 5" xfId="177" xr:uid="{00000000-0005-0000-0000-000099000000}"/>
    <cellStyle name="Komma 4 3 6" xfId="83" xr:uid="{00000000-0005-0000-0000-00009A000000}"/>
    <cellStyle name="Komma 4 4" xfId="49" xr:uid="{00000000-0005-0000-0000-00009B000000}"/>
    <cellStyle name="Komma 4 4 2" xfId="148" xr:uid="{00000000-0005-0000-0000-00009C000000}"/>
    <cellStyle name="Komma 4 4 3" xfId="200" xr:uid="{00000000-0005-0000-0000-00009D000000}"/>
    <cellStyle name="Komma 4 4 4" xfId="95" xr:uid="{00000000-0005-0000-0000-00009E000000}"/>
    <cellStyle name="Komma 4 5" xfId="97" xr:uid="{00000000-0005-0000-0000-00009F000000}"/>
    <cellStyle name="Komma 4 5 2" xfId="202" xr:uid="{00000000-0005-0000-0000-0000A0000000}"/>
    <cellStyle name="Komma 4 6" xfId="131" xr:uid="{00000000-0005-0000-0000-0000A1000000}"/>
    <cellStyle name="Komma 4 6 2" xfId="184" xr:uid="{00000000-0005-0000-0000-0000A2000000}"/>
    <cellStyle name="Komma 4 7" xfId="232" xr:uid="{00000000-0005-0000-0000-0000A3000000}"/>
    <cellStyle name="Komma 4 8" xfId="165" xr:uid="{00000000-0005-0000-0000-0000A4000000}"/>
    <cellStyle name="Komma 4 9" xfId="246" xr:uid="{00000000-0005-0000-0000-0000A5000000}"/>
    <cellStyle name="Komma 5" xfId="5" xr:uid="{00000000-0005-0000-0000-0000A6000000}"/>
    <cellStyle name="Komma 5 10" xfId="255" xr:uid="{00000000-0005-0000-0000-0000A7000000}"/>
    <cellStyle name="Komma 5 11" xfId="79" xr:uid="{00000000-0005-0000-0000-0000A8000000}"/>
    <cellStyle name="Komma 5 2" xfId="34" xr:uid="{00000000-0005-0000-0000-0000A9000000}"/>
    <cellStyle name="Komma 5 2 2" xfId="68" xr:uid="{00000000-0005-0000-0000-0000AA000000}"/>
    <cellStyle name="Komma 5 2 2 2" xfId="154" xr:uid="{00000000-0005-0000-0000-0000AB000000}"/>
    <cellStyle name="Komma 5 2 2 3" xfId="210" xr:uid="{00000000-0005-0000-0000-0000AC000000}"/>
    <cellStyle name="Komma 5 2 2 4" xfId="105" xr:uid="{00000000-0005-0000-0000-0000AD000000}"/>
    <cellStyle name="Komma 5 2 3" xfId="122" xr:uid="{00000000-0005-0000-0000-0000AE000000}"/>
    <cellStyle name="Komma 5 2 3 2" xfId="223" xr:uid="{00000000-0005-0000-0000-0000AF000000}"/>
    <cellStyle name="Komma 5 2 4" xfId="145" xr:uid="{00000000-0005-0000-0000-0000B0000000}"/>
    <cellStyle name="Komma 5 2 4 2" xfId="196" xr:uid="{00000000-0005-0000-0000-0000B1000000}"/>
    <cellStyle name="Komma 5 2 5" xfId="172" xr:uid="{00000000-0005-0000-0000-0000B2000000}"/>
    <cellStyle name="Komma 5 2 6" xfId="263" xr:uid="{00000000-0005-0000-0000-0000B3000000}"/>
    <cellStyle name="Komma 5 2 7" xfId="90" xr:uid="{00000000-0005-0000-0000-0000B4000000}"/>
    <cellStyle name="Komma 5 3" xfId="24" xr:uid="{00000000-0005-0000-0000-0000B5000000}"/>
    <cellStyle name="Komma 5 3 2" xfId="60" xr:uid="{00000000-0005-0000-0000-0000B6000000}"/>
    <cellStyle name="Komma 5 3 2 2" xfId="159" xr:uid="{00000000-0005-0000-0000-0000B7000000}"/>
    <cellStyle name="Komma 5 3 2 3" xfId="216" xr:uid="{00000000-0005-0000-0000-0000B8000000}"/>
    <cellStyle name="Komma 5 3 2 4" xfId="112" xr:uid="{00000000-0005-0000-0000-0000B9000000}"/>
    <cellStyle name="Komma 5 3 3" xfId="121" xr:uid="{00000000-0005-0000-0000-0000BA000000}"/>
    <cellStyle name="Komma 5 3 3 2" xfId="222" xr:uid="{00000000-0005-0000-0000-0000BB000000}"/>
    <cellStyle name="Komma 5 3 4" xfId="137" xr:uid="{00000000-0005-0000-0000-0000BC000000}"/>
    <cellStyle name="Komma 5 3 4 2" xfId="190" xr:uid="{00000000-0005-0000-0000-0000BD000000}"/>
    <cellStyle name="Komma 5 3 5" xfId="178" xr:uid="{00000000-0005-0000-0000-0000BE000000}"/>
    <cellStyle name="Komma 5 3 6" xfId="84" xr:uid="{00000000-0005-0000-0000-0000BF000000}"/>
    <cellStyle name="Komma 5 4" xfId="50" xr:uid="{00000000-0005-0000-0000-0000C0000000}"/>
    <cellStyle name="Komma 5 4 2" xfId="149" xr:uid="{00000000-0005-0000-0000-0000C1000000}"/>
    <cellStyle name="Komma 5 4 3" xfId="201" xr:uid="{00000000-0005-0000-0000-0000C2000000}"/>
    <cellStyle name="Komma 5 4 4" xfId="96" xr:uid="{00000000-0005-0000-0000-0000C3000000}"/>
    <cellStyle name="Komma 5 5" xfId="123" xr:uid="{00000000-0005-0000-0000-0000C4000000}"/>
    <cellStyle name="Komma 5 5 2" xfId="224" xr:uid="{00000000-0005-0000-0000-0000C5000000}"/>
    <cellStyle name="Komma 5 6" xfId="132" xr:uid="{00000000-0005-0000-0000-0000C6000000}"/>
    <cellStyle name="Komma 5 6 2" xfId="185" xr:uid="{00000000-0005-0000-0000-0000C7000000}"/>
    <cellStyle name="Komma 5 7" xfId="233" xr:uid="{00000000-0005-0000-0000-0000C8000000}"/>
    <cellStyle name="Komma 5 8" xfId="166" xr:uid="{00000000-0005-0000-0000-0000C9000000}"/>
    <cellStyle name="Komma 5 9" xfId="247" xr:uid="{00000000-0005-0000-0000-0000CA000000}"/>
    <cellStyle name="Komma 6" xfId="12" xr:uid="{00000000-0005-0000-0000-0000CB000000}"/>
    <cellStyle name="Komma 6 2" xfId="37" xr:uid="{00000000-0005-0000-0000-0000CC000000}"/>
    <cellStyle name="Komma 6 2 2" xfId="69" xr:uid="{00000000-0005-0000-0000-0000CD000000}"/>
    <cellStyle name="Komma 6 2 2 2" xfId="217" xr:uid="{00000000-0005-0000-0000-0000CE000000}"/>
    <cellStyle name="Komma 6 2 3" xfId="264" xr:uid="{00000000-0005-0000-0000-0000CF000000}"/>
    <cellStyle name="Komma 6 2 4" xfId="160" xr:uid="{00000000-0005-0000-0000-0000D0000000}"/>
    <cellStyle name="Komma 6 3" xfId="27" xr:uid="{00000000-0005-0000-0000-0000D1000000}"/>
    <cellStyle name="Komma 6 3 2" xfId="61" xr:uid="{00000000-0005-0000-0000-0000D2000000}"/>
    <cellStyle name="Komma 6 3 3" xfId="236" xr:uid="{00000000-0005-0000-0000-0000D3000000}"/>
    <cellStyle name="Komma 6 4" xfId="51" xr:uid="{00000000-0005-0000-0000-0000D4000000}"/>
    <cellStyle name="Komma 6 4 2" xfId="179" xr:uid="{00000000-0005-0000-0000-0000D5000000}"/>
    <cellStyle name="Komma 6 5" xfId="248" xr:uid="{00000000-0005-0000-0000-0000D6000000}"/>
    <cellStyle name="Komma 6 6" xfId="256" xr:uid="{00000000-0005-0000-0000-0000D7000000}"/>
    <cellStyle name="Komma 6 7" xfId="113" xr:uid="{00000000-0005-0000-0000-0000D8000000}"/>
    <cellStyle name="Komma 7" xfId="17" xr:uid="{00000000-0005-0000-0000-0000D9000000}"/>
    <cellStyle name="Komma 7 2" xfId="39" xr:uid="{00000000-0005-0000-0000-0000DA000000}"/>
    <cellStyle name="Komma 7 2 2" xfId="71" xr:uid="{00000000-0005-0000-0000-0000DB000000}"/>
    <cellStyle name="Komma 7 2 2 2" xfId="225" xr:uid="{00000000-0005-0000-0000-0000DC000000}"/>
    <cellStyle name="Komma 7 2 3" xfId="124" xr:uid="{00000000-0005-0000-0000-0000DD000000}"/>
    <cellStyle name="Komma 7 3" xfId="53" xr:uid="{00000000-0005-0000-0000-0000DE000000}"/>
    <cellStyle name="Komma 7 3 2" xfId="211" xr:uid="{00000000-0005-0000-0000-0000DF000000}"/>
    <cellStyle name="Komma 7 3 3" xfId="155" xr:uid="{00000000-0005-0000-0000-0000E0000000}"/>
    <cellStyle name="Komma 7 4" xfId="173" xr:uid="{00000000-0005-0000-0000-0000E1000000}"/>
    <cellStyle name="Komma 7 5" xfId="266" xr:uid="{00000000-0005-0000-0000-0000E2000000}"/>
    <cellStyle name="Komma 7 6" xfId="107" xr:uid="{00000000-0005-0000-0000-0000E3000000}"/>
    <cellStyle name="Komma 8" xfId="29" xr:uid="{00000000-0005-0000-0000-0000E4000000}"/>
    <cellStyle name="Komma 8 2" xfId="63" xr:uid="{00000000-0005-0000-0000-0000E5000000}"/>
    <cellStyle name="Komma 8 2 2" xfId="258" xr:uid="{00000000-0005-0000-0000-0000E6000000}"/>
    <cellStyle name="Komma 8 3" xfId="228" xr:uid="{00000000-0005-0000-0000-0000E7000000}"/>
    <cellStyle name="Komma 9" xfId="41" xr:uid="{00000000-0005-0000-0000-0000E8000000}"/>
    <cellStyle name="Komma 9 2" xfId="73" xr:uid="{00000000-0005-0000-0000-0000E9000000}"/>
    <cellStyle name="Komma 9 2 2" xfId="268" xr:uid="{00000000-0005-0000-0000-0000EA000000}"/>
    <cellStyle name="Komma 9 3" xfId="242" xr:uid="{00000000-0005-0000-0000-0000EB000000}"/>
    <cellStyle name="Milliers 2" xfId="85" xr:uid="{00000000-0005-0000-0000-0000EC000000}"/>
    <cellStyle name="Milliers 2 2" xfId="100" xr:uid="{00000000-0005-0000-0000-0000ED000000}"/>
    <cellStyle name="Milliers 2 2 2" xfId="150" xr:uid="{00000000-0005-0000-0000-0000EE000000}"/>
    <cellStyle name="Milliers 2 2 3" xfId="205" xr:uid="{00000000-0005-0000-0000-0000EF000000}"/>
    <cellStyle name="Milliers 2 3" xfId="116" xr:uid="{00000000-0005-0000-0000-0000F0000000}"/>
    <cellStyle name="Milliers 2 3 2" xfId="220" xr:uid="{00000000-0005-0000-0000-0000F1000000}"/>
    <cellStyle name="Milliers 2 4" xfId="140" xr:uid="{00000000-0005-0000-0000-0000F2000000}"/>
    <cellStyle name="Milliers 2 4 2" xfId="191" xr:uid="{00000000-0005-0000-0000-0000F3000000}"/>
    <cellStyle name="Milliers 2 5" xfId="167" xr:uid="{00000000-0005-0000-0000-0000F4000000}"/>
    <cellStyle name="Prozent 2" xfId="6" xr:uid="{00000000-0005-0000-0000-0000F5000000}"/>
    <cellStyle name="Prozent 2 2" xfId="239" xr:uid="{00000000-0005-0000-0000-0000F6000000}"/>
    <cellStyle name="Prozent 3" xfId="13" xr:uid="{00000000-0005-0000-0000-0000F7000000}"/>
    <cellStyle name="Prozent 3 2" xfId="234" xr:uid="{00000000-0005-0000-0000-0000F8000000}"/>
    <cellStyle name="Schlecht 2" xfId="14" xr:uid="{00000000-0005-0000-0000-0000F9000000}"/>
    <cellStyle name="Standard" xfId="0" builtinId="0"/>
    <cellStyle name="Standard 2" xfId="7" xr:uid="{00000000-0005-0000-0000-0000FB000000}"/>
    <cellStyle name="Standard 2 2" xfId="8" xr:uid="{00000000-0005-0000-0000-0000FC000000}"/>
    <cellStyle name="Standard 2 3" xfId="9" xr:uid="{00000000-0005-0000-0000-0000FD000000}"/>
    <cellStyle name="Standard 2 3 2" xfId="35" xr:uid="{00000000-0005-0000-0000-0000FE000000}"/>
    <cellStyle name="Standard 2 3 2 2" xfId="120" xr:uid="{00000000-0005-0000-0000-0000FF000000}"/>
    <cellStyle name="Standard 2 3 3" xfId="25" xr:uid="{00000000-0005-0000-0000-000000010000}"/>
    <cellStyle name="Standard 2 3 3 2" xfId="138" xr:uid="{00000000-0005-0000-0000-000001010000}"/>
    <cellStyle name="Standard 2 3 4" xfId="91" xr:uid="{00000000-0005-0000-0000-000002010000}"/>
    <cellStyle name="Standard 2 4" xfId="15" xr:uid="{00000000-0005-0000-0000-000003010000}"/>
    <cellStyle name="Standard 2 4 2" xfId="127" xr:uid="{00000000-0005-0000-0000-000004010000}"/>
    <cellStyle name="Standard 2 5" xfId="42" xr:uid="{00000000-0005-0000-0000-000005010000}"/>
    <cellStyle name="Standard 2 5 2" xfId="269" xr:uid="{00000000-0005-0000-0000-000006010000}"/>
    <cellStyle name="Standard 3" xfId="10" xr:uid="{00000000-0005-0000-0000-000007010000}"/>
    <cellStyle name="Standard 3 2" xfId="36" xr:uid="{00000000-0005-0000-0000-000008010000}"/>
    <cellStyle name="Standard 3 2 2" xfId="117" xr:uid="{00000000-0005-0000-0000-000009010000}"/>
    <cellStyle name="Standard 3 3" xfId="26" xr:uid="{00000000-0005-0000-0000-00000A010000}"/>
    <cellStyle name="Standard 3 3 2" xfId="139" xr:uid="{00000000-0005-0000-0000-00000B010000}"/>
    <cellStyle name="Standard 3 4" xfId="118" xr:uid="{00000000-0005-0000-0000-00000C010000}"/>
    <cellStyle name="Standard 4" xfId="11" xr:uid="{00000000-0005-0000-0000-00000D010000}"/>
    <cellStyle name="Standard 4 2" xfId="238" xr:uid="{00000000-0005-0000-0000-00000E010000}"/>
    <cellStyle name="Standard 5" xfId="106" xr:uid="{00000000-0005-0000-0000-00000F01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B3A5C3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DCD5E2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87"/>
  <sheetViews>
    <sheetView tabSelected="1" zoomScale="130" zoomScaleNormal="130" zoomScalePageLayoutView="160" workbookViewId="0">
      <pane ySplit="2" topLeftCell="A3" activePane="bottomLeft" state="frozenSplit"/>
      <selection pane="bottomLeft" activeCell="A85" sqref="A1:D85"/>
    </sheetView>
  </sheetViews>
  <sheetFormatPr baseColWidth="10" defaultColWidth="11.5" defaultRowHeight="13" x14ac:dyDescent="0.15"/>
  <cols>
    <col min="1" max="1" width="55.6640625" bestFit="1" customWidth="1"/>
    <col min="2" max="3" width="13.6640625" style="17" customWidth="1"/>
    <col min="4" max="4" width="13.6640625" style="6" customWidth="1"/>
  </cols>
  <sheetData>
    <row r="1" spans="1:4" ht="13" customHeight="1" x14ac:dyDescent="0.2">
      <c r="A1" s="26" t="s">
        <v>59</v>
      </c>
      <c r="B1" s="26"/>
      <c r="C1" s="26"/>
      <c r="D1"/>
    </row>
    <row r="2" spans="1:4" ht="10.25" customHeight="1" x14ac:dyDescent="0.15">
      <c r="A2" s="23" t="s">
        <v>65</v>
      </c>
      <c r="B2" s="10" t="s">
        <v>67</v>
      </c>
      <c r="C2" s="10" t="s">
        <v>68</v>
      </c>
      <c r="D2" s="10" t="s">
        <v>69</v>
      </c>
    </row>
    <row r="3" spans="1:4" ht="10.25" customHeight="1" x14ac:dyDescent="0.15">
      <c r="A3" s="3"/>
      <c r="B3" s="4" t="s">
        <v>0</v>
      </c>
      <c r="C3" s="4"/>
      <c r="D3" s="4" t="s">
        <v>0</v>
      </c>
    </row>
    <row r="4" spans="1:4" ht="10.25" customHeight="1" x14ac:dyDescent="0.15">
      <c r="A4" s="8" t="s">
        <v>12</v>
      </c>
      <c r="B4" s="27">
        <f>B7+B5</f>
        <v>31200000</v>
      </c>
      <c r="C4" s="27">
        <f>C7+C5</f>
        <v>31200000</v>
      </c>
      <c r="D4" s="27">
        <f>D7+D5</f>
        <v>31200000</v>
      </c>
    </row>
    <row r="5" spans="1:4" s="1" customFormat="1" ht="10.25" customHeight="1" x14ac:dyDescent="0.15">
      <c r="A5" s="24" t="s">
        <v>13</v>
      </c>
      <c r="B5" s="28">
        <f>B6</f>
        <v>23000000</v>
      </c>
      <c r="C5" s="28">
        <f>C6</f>
        <v>23000000</v>
      </c>
      <c r="D5" s="28">
        <f>D6</f>
        <v>23000000</v>
      </c>
    </row>
    <row r="6" spans="1:4" s="12" customFormat="1" ht="10.25" customHeight="1" x14ac:dyDescent="0.15">
      <c r="A6" s="13" t="s">
        <v>48</v>
      </c>
      <c r="B6" s="11">
        <v>23000000</v>
      </c>
      <c r="C6" s="11">
        <v>23000000</v>
      </c>
      <c r="D6" s="11">
        <v>23000000</v>
      </c>
    </row>
    <row r="7" spans="1:4" s="1" customFormat="1" ht="10.25" customHeight="1" x14ac:dyDescent="0.15">
      <c r="A7" s="24" t="s">
        <v>14</v>
      </c>
      <c r="B7" s="28">
        <f>B8</f>
        <v>8200000</v>
      </c>
      <c r="C7" s="28">
        <v>8200000</v>
      </c>
      <c r="D7" s="28">
        <f>D8</f>
        <v>8200000</v>
      </c>
    </row>
    <row r="8" spans="1:4" s="12" customFormat="1" ht="10.25" customHeight="1" x14ac:dyDescent="0.15">
      <c r="A8" s="13" t="s">
        <v>52</v>
      </c>
      <c r="B8" s="11">
        <v>8200000</v>
      </c>
      <c r="C8" s="11">
        <v>8200000</v>
      </c>
      <c r="D8" s="11">
        <v>8200000</v>
      </c>
    </row>
    <row r="9" spans="1:4" ht="10.25" customHeight="1" x14ac:dyDescent="0.15">
      <c r="A9" s="8" t="s">
        <v>15</v>
      </c>
      <c r="B9" s="27">
        <f>B14+B12+B10</f>
        <v>6889937.5</v>
      </c>
      <c r="C9" s="27">
        <f>C14+C12+C10</f>
        <v>6797529.5800000001</v>
      </c>
      <c r="D9" s="27">
        <f>D14+D12+D10</f>
        <v>6835000</v>
      </c>
    </row>
    <row r="10" spans="1:4" s="1" customFormat="1" ht="10.25" customHeight="1" x14ac:dyDescent="0.15">
      <c r="A10" s="24" t="s">
        <v>16</v>
      </c>
      <c r="B10" s="28">
        <f>B11</f>
        <v>5200000</v>
      </c>
      <c r="C10" s="28">
        <f t="shared" ref="C10:D10" si="0">C11</f>
        <v>5200000</v>
      </c>
      <c r="D10" s="28">
        <f t="shared" si="0"/>
        <v>5200000</v>
      </c>
    </row>
    <row r="11" spans="1:4" s="12" customFormat="1" ht="10.25" customHeight="1" x14ac:dyDescent="0.15">
      <c r="A11" s="13" t="s">
        <v>47</v>
      </c>
      <c r="B11" s="11">
        <v>5200000</v>
      </c>
      <c r="C11" s="11">
        <v>5200000</v>
      </c>
      <c r="D11" s="11">
        <v>5200000</v>
      </c>
    </row>
    <row r="12" spans="1:4" s="1" customFormat="1" ht="10.25" customHeight="1" x14ac:dyDescent="0.15">
      <c r="A12" s="24" t="s">
        <v>17</v>
      </c>
      <c r="B12" s="28">
        <f>B13</f>
        <v>1347443</v>
      </c>
      <c r="C12" s="28">
        <f>C13</f>
        <v>1251104</v>
      </c>
      <c r="D12" s="28">
        <f>D13</f>
        <v>1275000</v>
      </c>
    </row>
    <row r="13" spans="1:4" s="12" customFormat="1" ht="10.25" customHeight="1" x14ac:dyDescent="0.15">
      <c r="A13" s="13" t="s">
        <v>1</v>
      </c>
      <c r="B13" s="11">
        <v>1347443</v>
      </c>
      <c r="C13" s="11">
        <v>1251104</v>
      </c>
      <c r="D13" s="11">
        <v>1275000</v>
      </c>
    </row>
    <row r="14" spans="1:4" s="1" customFormat="1" ht="10.25" customHeight="1" x14ac:dyDescent="0.15">
      <c r="A14" s="24" t="s">
        <v>18</v>
      </c>
      <c r="B14" s="28">
        <f>SUM(B15:B16)</f>
        <v>342494.5</v>
      </c>
      <c r="C14" s="28">
        <f>SUM(C15:C16)</f>
        <v>346425.58</v>
      </c>
      <c r="D14" s="28">
        <f>SUM(D15:D16)</f>
        <v>360000</v>
      </c>
    </row>
    <row r="15" spans="1:4" s="12" customFormat="1" ht="10.25" customHeight="1" x14ac:dyDescent="0.15">
      <c r="A15" s="13" t="s">
        <v>40</v>
      </c>
      <c r="B15" s="11">
        <v>300000</v>
      </c>
      <c r="C15" s="11">
        <v>300000</v>
      </c>
      <c r="D15" s="11">
        <v>300000</v>
      </c>
    </row>
    <row r="16" spans="1:4" s="12" customFormat="1" ht="10.25" customHeight="1" x14ac:dyDescent="0.15">
      <c r="A16" s="13" t="s">
        <v>54</v>
      </c>
      <c r="B16" s="11">
        <v>42494.5</v>
      </c>
      <c r="C16" s="11">
        <v>46425.58</v>
      </c>
      <c r="D16" s="11">
        <v>60000</v>
      </c>
    </row>
    <row r="17" spans="1:5" ht="10.25" customHeight="1" x14ac:dyDescent="0.15">
      <c r="A17" s="8" t="s">
        <v>19</v>
      </c>
      <c r="B17" s="27">
        <f>B18+B20+B22+B24+B26+B28+B30+B32</f>
        <v>13565537.379999999</v>
      </c>
      <c r="C17" s="27">
        <f>C18+C20+C22+C24+C26+C28+C30+C32</f>
        <v>13919807.449999999</v>
      </c>
      <c r="D17" s="27">
        <f>D18+D20+D22+D24+D26+D28+D30+D32</f>
        <v>14114592</v>
      </c>
    </row>
    <row r="18" spans="1:5" s="1" customFormat="1" ht="10.25" customHeight="1" x14ac:dyDescent="0.15">
      <c r="A18" s="24" t="s">
        <v>20</v>
      </c>
      <c r="B18" s="28">
        <f>B19</f>
        <v>724150.6</v>
      </c>
      <c r="C18" s="28">
        <f>C19</f>
        <v>770117.87</v>
      </c>
      <c r="D18" s="28">
        <f>D19</f>
        <v>800000</v>
      </c>
    </row>
    <row r="19" spans="1:5" s="12" customFormat="1" ht="10.25" customHeight="1" x14ac:dyDescent="0.15">
      <c r="A19" s="13" t="s">
        <v>41</v>
      </c>
      <c r="B19" s="11">
        <v>724150.6</v>
      </c>
      <c r="C19" s="11">
        <v>770117.87</v>
      </c>
      <c r="D19" s="11">
        <v>800000</v>
      </c>
    </row>
    <row r="20" spans="1:5" s="1" customFormat="1" ht="10.25" customHeight="1" x14ac:dyDescent="0.15">
      <c r="A20" s="24" t="s">
        <v>21</v>
      </c>
      <c r="B20" s="28">
        <f>B21</f>
        <v>240299.13</v>
      </c>
      <c r="C20" s="28">
        <f>C21</f>
        <v>252967.06</v>
      </c>
      <c r="D20" s="28">
        <f>D21</f>
        <v>260000</v>
      </c>
    </row>
    <row r="21" spans="1:5" s="12" customFormat="1" ht="10.25" customHeight="1" x14ac:dyDescent="0.15">
      <c r="A21" s="13" t="s">
        <v>49</v>
      </c>
      <c r="B21" s="11">
        <v>240299.13</v>
      </c>
      <c r="C21" s="11">
        <v>252967.06</v>
      </c>
      <c r="D21" s="11">
        <v>260000</v>
      </c>
    </row>
    <row r="22" spans="1:5" s="1" customFormat="1" ht="10.25" customHeight="1" x14ac:dyDescent="0.15">
      <c r="A22" s="24" t="s">
        <v>22</v>
      </c>
      <c r="B22" s="28">
        <f>B23</f>
        <v>1930493.5</v>
      </c>
      <c r="C22" s="28">
        <f>C23</f>
        <v>1913063</v>
      </c>
      <c r="D22" s="28">
        <f>D23</f>
        <v>2003592</v>
      </c>
    </row>
    <row r="23" spans="1:5" s="12" customFormat="1" ht="10.25" customHeight="1" x14ac:dyDescent="0.15">
      <c r="A23" s="13" t="s">
        <v>50</v>
      </c>
      <c r="B23" s="11">
        <v>1930493.5</v>
      </c>
      <c r="C23" s="11">
        <v>1913063</v>
      </c>
      <c r="D23" s="11">
        <v>2003592</v>
      </c>
    </row>
    <row r="24" spans="1:5" s="1" customFormat="1" ht="10.25" customHeight="1" x14ac:dyDescent="0.15">
      <c r="A24" s="24" t="s">
        <v>23</v>
      </c>
      <c r="B24" s="28">
        <f>B25</f>
        <v>350000</v>
      </c>
      <c r="C24" s="28">
        <f>C25</f>
        <v>383795.5</v>
      </c>
      <c r="D24" s="28">
        <f>D25</f>
        <v>390000</v>
      </c>
      <c r="E24" s="11"/>
    </row>
    <row r="25" spans="1:5" s="12" customFormat="1" ht="10.25" customHeight="1" x14ac:dyDescent="0.15">
      <c r="A25" s="13" t="s">
        <v>42</v>
      </c>
      <c r="B25" s="11">
        <v>350000</v>
      </c>
      <c r="C25" s="11">
        <v>383795.5</v>
      </c>
      <c r="D25" s="11">
        <v>390000</v>
      </c>
    </row>
    <row r="26" spans="1:5" s="1" customFormat="1" ht="10.25" customHeight="1" x14ac:dyDescent="0.15">
      <c r="A26" s="24" t="s">
        <v>24</v>
      </c>
      <c r="B26" s="28">
        <f>B27</f>
        <v>600000</v>
      </c>
      <c r="C26" s="28">
        <f>C27</f>
        <v>600000</v>
      </c>
      <c r="D26" s="28">
        <f>D27</f>
        <v>600000</v>
      </c>
    </row>
    <row r="27" spans="1:5" s="12" customFormat="1" ht="10.25" customHeight="1" x14ac:dyDescent="0.15">
      <c r="A27" s="13" t="s">
        <v>2</v>
      </c>
      <c r="B27" s="11">
        <v>600000</v>
      </c>
      <c r="C27" s="11">
        <v>600000</v>
      </c>
      <c r="D27" s="11">
        <v>600000</v>
      </c>
    </row>
    <row r="28" spans="1:5" s="1" customFormat="1" ht="10.25" customHeight="1" x14ac:dyDescent="0.15">
      <c r="A28" s="24" t="s">
        <v>25</v>
      </c>
      <c r="B28" s="28">
        <f>B29</f>
        <v>512442.15</v>
      </c>
      <c r="C28" s="28">
        <f>C29</f>
        <v>475308.52</v>
      </c>
      <c r="D28" s="28">
        <f>D29</f>
        <v>491000</v>
      </c>
    </row>
    <row r="29" spans="1:5" s="12" customFormat="1" ht="10.25" customHeight="1" x14ac:dyDescent="0.15">
      <c r="A29" s="13" t="s">
        <v>43</v>
      </c>
      <c r="B29" s="11">
        <v>512442.15</v>
      </c>
      <c r="C29" s="11">
        <v>475308.52</v>
      </c>
      <c r="D29" s="11">
        <v>491000</v>
      </c>
    </row>
    <row r="30" spans="1:5" s="1" customFormat="1" ht="10.25" customHeight="1" x14ac:dyDescent="0.15">
      <c r="A30" s="24" t="s">
        <v>26</v>
      </c>
      <c r="B30" s="28">
        <f>B31</f>
        <v>563382</v>
      </c>
      <c r="C30" s="28">
        <f>C31</f>
        <v>524555.5</v>
      </c>
      <c r="D30" s="28">
        <f>D31</f>
        <v>570000</v>
      </c>
    </row>
    <row r="31" spans="1:5" s="12" customFormat="1" ht="10.25" customHeight="1" x14ac:dyDescent="0.15">
      <c r="A31" s="13" t="s">
        <v>3</v>
      </c>
      <c r="B31" s="11">
        <v>563382</v>
      </c>
      <c r="C31" s="11">
        <v>524555.5</v>
      </c>
      <c r="D31" s="11">
        <v>570000</v>
      </c>
    </row>
    <row r="32" spans="1:5" s="1" customFormat="1" ht="10.25" customHeight="1" x14ac:dyDescent="0.15">
      <c r="A32" s="24" t="s">
        <v>27</v>
      </c>
      <c r="B32" s="28">
        <f>B33</f>
        <v>8644770</v>
      </c>
      <c r="C32" s="28">
        <f>C33</f>
        <v>9000000</v>
      </c>
      <c r="D32" s="28">
        <f>D33</f>
        <v>9000000</v>
      </c>
    </row>
    <row r="33" spans="1:4" s="12" customFormat="1" ht="10.25" customHeight="1" x14ac:dyDescent="0.15">
      <c r="A33" s="15" t="s">
        <v>53</v>
      </c>
      <c r="B33" s="11">
        <v>8644770</v>
      </c>
      <c r="C33" s="11">
        <v>9000000</v>
      </c>
      <c r="D33" s="11">
        <v>9000000</v>
      </c>
    </row>
    <row r="34" spans="1:4" ht="10.25" customHeight="1" x14ac:dyDescent="0.15">
      <c r="A34" s="8" t="s">
        <v>28</v>
      </c>
      <c r="B34" s="25">
        <f>B49+B46+B42+B37+B35+B54</f>
        <v>13971696.050000001</v>
      </c>
      <c r="C34" s="25">
        <f>C49+C46+C42+C37+C35+C54</f>
        <v>13907547.51</v>
      </c>
      <c r="D34" s="25">
        <f>D49+D46+D42+D37+D35+D54</f>
        <v>13734960</v>
      </c>
    </row>
    <row r="35" spans="1:4" s="1" customFormat="1" ht="10.25" customHeight="1" x14ac:dyDescent="0.15">
      <c r="A35" s="24" t="s">
        <v>29</v>
      </c>
      <c r="B35" s="18">
        <f>B36</f>
        <v>300000</v>
      </c>
      <c r="C35" s="18">
        <f>C36</f>
        <v>300000</v>
      </c>
      <c r="D35" s="18">
        <f>D36</f>
        <v>300000</v>
      </c>
    </row>
    <row r="36" spans="1:4" s="12" customFormat="1" ht="10.25" customHeight="1" x14ac:dyDescent="0.15">
      <c r="A36" s="13" t="s">
        <v>44</v>
      </c>
      <c r="B36" s="14">
        <v>300000</v>
      </c>
      <c r="C36" s="14">
        <v>300000</v>
      </c>
      <c r="D36" s="14">
        <v>300000</v>
      </c>
    </row>
    <row r="37" spans="1:4" s="1" customFormat="1" ht="10.25" customHeight="1" x14ac:dyDescent="0.15">
      <c r="A37" s="24" t="s">
        <v>30</v>
      </c>
      <c r="B37" s="28">
        <f>SUM(B38:B41)</f>
        <v>2425621.5</v>
      </c>
      <c r="C37" s="28">
        <f>SUM(C38:C41)</f>
        <v>2408114.7599999998</v>
      </c>
      <c r="D37" s="28">
        <f>SUM(D38:D41)</f>
        <v>2420000</v>
      </c>
    </row>
    <row r="38" spans="1:4" s="12" customFormat="1" ht="10.25" customHeight="1" x14ac:dyDescent="0.15">
      <c r="A38" s="13" t="s">
        <v>45</v>
      </c>
      <c r="B38" s="11">
        <v>2195621.5</v>
      </c>
      <c r="C38" s="11">
        <v>2178114.7599999998</v>
      </c>
      <c r="D38" s="11">
        <v>2190000</v>
      </c>
    </row>
    <row r="39" spans="1:4" s="12" customFormat="1" ht="10.25" customHeight="1" x14ac:dyDescent="0.15">
      <c r="A39" s="13" t="s">
        <v>61</v>
      </c>
      <c r="B39" s="11">
        <v>140000</v>
      </c>
      <c r="C39" s="11">
        <v>140000</v>
      </c>
      <c r="D39" s="11">
        <v>140000</v>
      </c>
    </row>
    <row r="40" spans="1:4" s="12" customFormat="1" ht="10.25" customHeight="1" x14ac:dyDescent="0.15">
      <c r="A40" s="13" t="s">
        <v>62</v>
      </c>
      <c r="B40" s="11">
        <v>40000</v>
      </c>
      <c r="C40" s="11">
        <v>40000</v>
      </c>
      <c r="D40" s="11">
        <v>40000</v>
      </c>
    </row>
    <row r="41" spans="1:4" s="12" customFormat="1" ht="10.25" customHeight="1" x14ac:dyDescent="0.15">
      <c r="A41" s="13" t="s">
        <v>4</v>
      </c>
      <c r="B41" s="11">
        <v>50000</v>
      </c>
      <c r="C41" s="11">
        <v>50000</v>
      </c>
      <c r="D41" s="11">
        <v>50000</v>
      </c>
    </row>
    <row r="42" spans="1:4" s="1" customFormat="1" ht="10.25" customHeight="1" x14ac:dyDescent="0.15">
      <c r="A42" s="24" t="s">
        <v>31</v>
      </c>
      <c r="B42" s="28">
        <f>SUM(B43:B45)</f>
        <v>4895000</v>
      </c>
      <c r="C42" s="28">
        <f>SUM(C43:C45)</f>
        <v>5135000</v>
      </c>
      <c r="D42" s="28">
        <f>SUM(D43:D45)</f>
        <v>4975000</v>
      </c>
    </row>
    <row r="43" spans="1:4" s="12" customFormat="1" ht="10.25" customHeight="1" x14ac:dyDescent="0.15">
      <c r="A43" s="13" t="s">
        <v>5</v>
      </c>
      <c r="B43" s="11">
        <v>1980000</v>
      </c>
      <c r="C43" s="11">
        <v>2220000</v>
      </c>
      <c r="D43" s="11">
        <v>2060000</v>
      </c>
    </row>
    <row r="44" spans="1:4" s="12" customFormat="1" ht="10.25" customHeight="1" x14ac:dyDescent="0.15">
      <c r="A44" s="13" t="s">
        <v>6</v>
      </c>
      <c r="B44" s="11">
        <v>1650000</v>
      </c>
      <c r="C44" s="11">
        <v>1650000</v>
      </c>
      <c r="D44" s="11">
        <v>1650000</v>
      </c>
    </row>
    <row r="45" spans="1:4" s="12" customFormat="1" ht="10.25" customHeight="1" x14ac:dyDescent="0.15">
      <c r="A45" s="13" t="s">
        <v>46</v>
      </c>
      <c r="B45" s="11">
        <v>1265000</v>
      </c>
      <c r="C45" s="11">
        <v>1265000</v>
      </c>
      <c r="D45" s="11">
        <v>1265000</v>
      </c>
    </row>
    <row r="46" spans="1:4" s="1" customFormat="1" ht="10.25" customHeight="1" x14ac:dyDescent="0.15">
      <c r="A46" s="24" t="s">
        <v>32</v>
      </c>
      <c r="B46" s="28">
        <f>SUM(B47:B48)</f>
        <v>2675060</v>
      </c>
      <c r="C46" s="28">
        <f>SUM(C47:C48)</f>
        <v>2496057.75</v>
      </c>
      <c r="D46" s="28">
        <f>SUM(D47:D48)</f>
        <v>2675960</v>
      </c>
    </row>
    <row r="47" spans="1:4" s="12" customFormat="1" ht="10.25" customHeight="1" x14ac:dyDescent="0.15">
      <c r="A47" s="13" t="s">
        <v>51</v>
      </c>
      <c r="B47" s="11">
        <v>2205060</v>
      </c>
      <c r="C47" s="11">
        <v>2026057.75</v>
      </c>
      <c r="D47" s="11">
        <v>2205960</v>
      </c>
    </row>
    <row r="48" spans="1:4" s="12" customFormat="1" ht="10.25" customHeight="1" x14ac:dyDescent="0.15">
      <c r="A48" s="13" t="s">
        <v>55</v>
      </c>
      <c r="B48" s="11">
        <v>470000</v>
      </c>
      <c r="C48" s="11">
        <v>470000</v>
      </c>
      <c r="D48" s="11">
        <v>470000</v>
      </c>
    </row>
    <row r="49" spans="1:4" s="1" customFormat="1" ht="10.25" customHeight="1" x14ac:dyDescent="0.15">
      <c r="A49" s="24" t="s">
        <v>33</v>
      </c>
      <c r="B49" s="28">
        <f>SUM(B50:B53)</f>
        <v>3220000</v>
      </c>
      <c r="C49" s="28">
        <f>SUM(C50:C53)</f>
        <v>3166000</v>
      </c>
      <c r="D49" s="28">
        <f>SUM(D50:D53)</f>
        <v>2997000</v>
      </c>
    </row>
    <row r="50" spans="1:4" s="12" customFormat="1" ht="10.25" customHeight="1" x14ac:dyDescent="0.15">
      <c r="A50" s="13" t="s">
        <v>7</v>
      </c>
      <c r="B50" s="11">
        <v>667000</v>
      </c>
      <c r="C50" s="11">
        <v>634000</v>
      </c>
      <c r="D50" s="11">
        <v>548000</v>
      </c>
    </row>
    <row r="51" spans="1:4" s="12" customFormat="1" ht="10.25" customHeight="1" x14ac:dyDescent="0.15">
      <c r="A51" s="13" t="s">
        <v>8</v>
      </c>
      <c r="B51" s="11">
        <v>662000</v>
      </c>
      <c r="C51" s="11">
        <v>670000</v>
      </c>
      <c r="D51" s="11">
        <v>620000</v>
      </c>
    </row>
    <row r="52" spans="1:4" s="12" customFormat="1" ht="10.25" customHeight="1" x14ac:dyDescent="0.15">
      <c r="A52" s="13" t="s">
        <v>9</v>
      </c>
      <c r="B52" s="11">
        <v>947000</v>
      </c>
      <c r="C52" s="11">
        <v>900000</v>
      </c>
      <c r="D52" s="11">
        <v>855000</v>
      </c>
    </row>
    <row r="53" spans="1:4" s="12" customFormat="1" ht="10.25" customHeight="1" x14ac:dyDescent="0.15">
      <c r="A53" s="13" t="s">
        <v>10</v>
      </c>
      <c r="B53" s="11">
        <v>944000</v>
      </c>
      <c r="C53" s="11">
        <v>962000</v>
      </c>
      <c r="D53" s="11">
        <v>974000</v>
      </c>
    </row>
    <row r="54" spans="1:4" s="1" customFormat="1" ht="10.25" customHeight="1" x14ac:dyDescent="0.15">
      <c r="A54" s="19" t="s">
        <v>34</v>
      </c>
      <c r="B54" s="28">
        <f>SUM(B55:B61)</f>
        <v>456014.55</v>
      </c>
      <c r="C54" s="28">
        <f>SUM(C55:C61)</f>
        <v>402375</v>
      </c>
      <c r="D54" s="28">
        <f>SUM(D55:D60)</f>
        <v>367000</v>
      </c>
    </row>
    <row r="55" spans="1:4" s="1" customFormat="1" ht="10.25" customHeight="1" x14ac:dyDescent="0.15">
      <c r="A55" s="13" t="s">
        <v>52</v>
      </c>
      <c r="B55" s="11">
        <f>65000+200000</f>
        <v>265000</v>
      </c>
      <c r="C55" s="11">
        <v>50000</v>
      </c>
      <c r="D55" s="11"/>
    </row>
    <row r="56" spans="1:4" s="12" customFormat="1" ht="10.25" customHeight="1" x14ac:dyDescent="0.15">
      <c r="A56" s="15" t="s">
        <v>7</v>
      </c>
      <c r="B56" s="30"/>
      <c r="C56" s="30"/>
      <c r="D56" s="11"/>
    </row>
    <row r="57" spans="1:4" s="12" customFormat="1" ht="10.25" customHeight="1" x14ac:dyDescent="0.15">
      <c r="A57" s="15" t="s">
        <v>63</v>
      </c>
      <c r="B57" s="11">
        <v>27159</v>
      </c>
      <c r="C57" s="11">
        <v>131375</v>
      </c>
      <c r="D57" s="11">
        <v>167000</v>
      </c>
    </row>
    <row r="58" spans="1:4" s="12" customFormat="1" ht="10.25" customHeight="1" x14ac:dyDescent="0.15">
      <c r="A58" s="13" t="s">
        <v>46</v>
      </c>
      <c r="B58" s="11">
        <v>140000</v>
      </c>
      <c r="C58" s="11">
        <v>150000</v>
      </c>
      <c r="D58" s="30"/>
    </row>
    <row r="59" spans="1:4" s="12" customFormat="1" ht="9.25" customHeight="1" x14ac:dyDescent="0.15">
      <c r="A59" s="15" t="s">
        <v>64</v>
      </c>
      <c r="B59" s="30"/>
      <c r="C59" s="30"/>
      <c r="D59" s="11"/>
    </row>
    <row r="60" spans="1:4" s="12" customFormat="1" ht="9.25" customHeight="1" x14ac:dyDescent="0.15">
      <c r="A60" s="15" t="s">
        <v>48</v>
      </c>
      <c r="B60" s="11">
        <v>23855.55</v>
      </c>
      <c r="C60" s="30"/>
      <c r="D60" s="11">
        <v>200000</v>
      </c>
    </row>
    <row r="61" spans="1:4" s="12" customFormat="1" ht="9.25" customHeight="1" x14ac:dyDescent="0.15">
      <c r="A61" s="15" t="s">
        <v>66</v>
      </c>
      <c r="B61" s="11"/>
      <c r="C61" s="11">
        <v>71000</v>
      </c>
      <c r="D61" s="11"/>
    </row>
    <row r="62" spans="1:4" s="1" customFormat="1" ht="10.25" customHeight="1" x14ac:dyDescent="0.15">
      <c r="A62" s="9" t="s">
        <v>35</v>
      </c>
      <c r="B62" s="25">
        <f>B76+B74+B72+B70+B68+B65+B63</f>
        <v>616674.04</v>
      </c>
      <c r="C62" s="25">
        <f>C76+C74+C72+C70+C68+C65+C63</f>
        <v>630975.88</v>
      </c>
      <c r="D62" s="25">
        <f>D76+D74+D72+D70+D68+D65+D63</f>
        <v>550000</v>
      </c>
    </row>
    <row r="63" spans="1:4" s="1" customFormat="1" ht="10.25" customHeight="1" x14ac:dyDescent="0.15">
      <c r="A63" s="24" t="s">
        <v>36</v>
      </c>
      <c r="B63" s="28">
        <f>B64</f>
        <v>43636</v>
      </c>
      <c r="C63" s="28"/>
      <c r="D63" s="28"/>
    </row>
    <row r="64" spans="1:4" s="12" customFormat="1" ht="10.25" customHeight="1" x14ac:dyDescent="0.15">
      <c r="A64" s="13" t="s">
        <v>48</v>
      </c>
      <c r="B64" s="11">
        <v>43636</v>
      </c>
      <c r="C64" s="11"/>
      <c r="D64" s="11"/>
    </row>
    <row r="65" spans="1:4" s="1" customFormat="1" ht="10.25" customHeight="1" x14ac:dyDescent="0.15">
      <c r="A65" s="24" t="s">
        <v>16</v>
      </c>
      <c r="B65" s="28">
        <f>SUM(B66:B67)</f>
        <v>257458</v>
      </c>
      <c r="C65" s="28">
        <f>SUM(C66:C67)</f>
        <v>358707.94</v>
      </c>
      <c r="D65" s="28">
        <f>SUM(D66:D67)</f>
        <v>300000</v>
      </c>
    </row>
    <row r="66" spans="1:4" s="12" customFormat="1" ht="10.25" customHeight="1" x14ac:dyDescent="0.15">
      <c r="A66" s="13" t="s">
        <v>47</v>
      </c>
      <c r="B66" s="11">
        <v>257458</v>
      </c>
      <c r="C66" s="11">
        <v>358707.94</v>
      </c>
      <c r="D66" s="11">
        <v>300000</v>
      </c>
    </row>
    <row r="67" spans="1:4" s="12" customFormat="1" ht="10.25" customHeight="1" x14ac:dyDescent="0.15">
      <c r="A67" s="13" t="s">
        <v>11</v>
      </c>
      <c r="B67" s="30"/>
      <c r="C67" s="30"/>
      <c r="D67" s="11"/>
    </row>
    <row r="68" spans="1:4" s="1" customFormat="1" ht="10.25" customHeight="1" x14ac:dyDescent="0.15">
      <c r="A68" s="24" t="s">
        <v>37</v>
      </c>
      <c r="B68" s="28">
        <f>B69</f>
        <v>37500</v>
      </c>
      <c r="C68" s="28">
        <f>C69</f>
        <v>33996.86</v>
      </c>
      <c r="D68" s="28"/>
    </row>
    <row r="69" spans="1:4" s="12" customFormat="1" ht="10.25" customHeight="1" x14ac:dyDescent="0.15">
      <c r="A69" s="13" t="s">
        <v>40</v>
      </c>
      <c r="B69" s="11">
        <v>37500</v>
      </c>
      <c r="C69" s="11">
        <v>33996.86</v>
      </c>
      <c r="D69" s="11"/>
    </row>
    <row r="70" spans="1:4" s="12" customFormat="1" ht="10.25" customHeight="1" x14ac:dyDescent="0.15">
      <c r="A70" s="24" t="s">
        <v>27</v>
      </c>
      <c r="B70" s="29"/>
      <c r="C70" s="31"/>
      <c r="D70" s="29"/>
    </row>
    <row r="71" spans="1:4" s="12" customFormat="1" ht="10.25" customHeight="1" x14ac:dyDescent="0.15">
      <c r="A71" s="15" t="s">
        <v>53</v>
      </c>
      <c r="B71" s="30"/>
      <c r="C71" s="30"/>
      <c r="D71" s="11"/>
    </row>
    <row r="72" spans="1:4" s="1" customFormat="1" ht="10.25" customHeight="1" x14ac:dyDescent="0.15">
      <c r="A72" s="24" t="s">
        <v>31</v>
      </c>
      <c r="B72" s="28"/>
      <c r="C72" s="32"/>
      <c r="D72" s="28"/>
    </row>
    <row r="73" spans="1:4" s="12" customFormat="1" ht="10.25" customHeight="1" x14ac:dyDescent="0.15">
      <c r="A73" s="13" t="s">
        <v>5</v>
      </c>
      <c r="B73" s="30"/>
      <c r="C73" s="30"/>
      <c r="D73" s="11"/>
    </row>
    <row r="74" spans="1:4" s="1" customFormat="1" ht="10.25" customHeight="1" x14ac:dyDescent="0.15">
      <c r="A74" s="24" t="s">
        <v>38</v>
      </c>
      <c r="B74" s="28">
        <f>B75</f>
        <v>192318.89</v>
      </c>
      <c r="C74" s="28">
        <f>C75</f>
        <v>193856.08</v>
      </c>
      <c r="D74" s="28"/>
    </row>
    <row r="75" spans="1:4" s="12" customFormat="1" ht="10.25" customHeight="1" x14ac:dyDescent="0.15">
      <c r="A75" s="13" t="s">
        <v>38</v>
      </c>
      <c r="B75" s="11">
        <v>192318.89</v>
      </c>
      <c r="C75" s="11">
        <v>193856.08</v>
      </c>
      <c r="D75" s="11"/>
    </row>
    <row r="76" spans="1:4" s="1" customFormat="1" ht="10.25" customHeight="1" x14ac:dyDescent="0.15">
      <c r="A76" s="24" t="s">
        <v>39</v>
      </c>
      <c r="B76" s="28">
        <f>SUM(B77:B79)</f>
        <v>85761.15</v>
      </c>
      <c r="C76" s="28">
        <f>SUM(C77:C79)</f>
        <v>44415</v>
      </c>
      <c r="D76" s="28">
        <v>250000</v>
      </c>
    </row>
    <row r="77" spans="1:4" s="12" customFormat="1" ht="10.25" customHeight="1" x14ac:dyDescent="0.15">
      <c r="A77" s="13" t="s">
        <v>56</v>
      </c>
      <c r="B77" s="11">
        <v>25424</v>
      </c>
      <c r="C77" s="11">
        <v>26594</v>
      </c>
      <c r="D77" s="11"/>
    </row>
    <row r="78" spans="1:4" s="12" customFormat="1" ht="10.25" customHeight="1" x14ac:dyDescent="0.15">
      <c r="A78" s="13" t="s">
        <v>58</v>
      </c>
      <c r="B78" s="11">
        <v>48931.25</v>
      </c>
      <c r="C78" s="11">
        <v>13472</v>
      </c>
      <c r="D78" s="11"/>
    </row>
    <row r="79" spans="1:4" s="12" customFormat="1" ht="10.25" customHeight="1" x14ac:dyDescent="0.15">
      <c r="A79" s="13" t="s">
        <v>57</v>
      </c>
      <c r="B79" s="11">
        <v>11405.9</v>
      </c>
      <c r="C79" s="11">
        <v>4349</v>
      </c>
      <c r="D79" s="11"/>
    </row>
    <row r="80" spans="1:4" ht="10.25" customHeight="1" x14ac:dyDescent="0.15">
      <c r="A80" s="7"/>
      <c r="B80" s="20">
        <f>B4+B9+B17+B34+B62</f>
        <v>66243844.969999991</v>
      </c>
      <c r="C80" s="20">
        <f>C4+C9+C17+C34+C62</f>
        <v>66455860.420000002</v>
      </c>
      <c r="D80" s="20">
        <f>D4+D9+D17+D34+D62</f>
        <v>66434552</v>
      </c>
    </row>
    <row r="81" spans="1:4" ht="10.25" customHeight="1" x14ac:dyDescent="0.15">
      <c r="A81" s="2"/>
      <c r="B81" s="16"/>
      <c r="C81" s="16"/>
      <c r="D81" s="5"/>
    </row>
    <row r="82" spans="1:4" ht="10.25" customHeight="1" x14ac:dyDescent="0.15">
      <c r="A82" s="22" t="s">
        <v>60</v>
      </c>
      <c r="B82" s="16"/>
      <c r="C82" s="16"/>
      <c r="D82" s="5"/>
    </row>
    <row r="83" spans="1:4" ht="10.25" customHeight="1" x14ac:dyDescent="0.15">
      <c r="A83" s="22"/>
      <c r="B83" s="16"/>
      <c r="C83" s="16"/>
      <c r="D83" s="5"/>
    </row>
    <row r="84" spans="1:4" ht="10.25" customHeight="1" x14ac:dyDescent="0.15">
      <c r="A84" s="21"/>
      <c r="B84" s="16"/>
      <c r="C84" s="16"/>
      <c r="D84" s="5"/>
    </row>
    <row r="85" spans="1:4" ht="10.25" customHeight="1" x14ac:dyDescent="0.15">
      <c r="A85" s="22" t="s">
        <v>70</v>
      </c>
      <c r="B85" s="16"/>
      <c r="C85" s="16"/>
      <c r="D85" s="5"/>
    </row>
    <row r="86" spans="1:4" ht="10.25" customHeight="1" x14ac:dyDescent="0.15"/>
    <row r="87" spans="1:4" ht="10.25" customHeight="1" x14ac:dyDescent="0.15">
      <c r="A87" s="22"/>
    </row>
  </sheetData>
  <pageMargins left="0.78740157480314998" right="0.78740157480314998" top="0.98425196850393704" bottom="0.98425196850393704" header="0.511811023622047" footer="0.511811023622047"/>
  <pageSetup paperSize="9" scale="81" orientation="portrait" r:id="rId1"/>
  <headerFooter alignWithMargins="0">
    <oddFooter>&amp;L&amp;F&amp;C&amp;A&amp;R&amp;D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f:fields xmlns:f="http://schemas.fabasoft.com/folio/2007/fields">
  <f:record ref="">
    <f:field ref="objname" par="" edit="true" text="AB20_politik_produktion_absatz_tabellenanhang_tab26_d"/>
    <f:field ref="objsubject" par="" edit="true" text=""/>
    <f:field ref="objcreatedby" par="" text="Karim Khadir, Lesan, BLW "/>
    <f:field ref="objcreatedat" par="" text="15.01.2020 16:33:25"/>
    <f:field ref="objchangedby" par="" text="von Allmen, Fritz, BLW"/>
    <f:field ref="objmodifiedat" par="" text="01.04.2020 15:29:34"/>
    <f:field ref="doc_FSCFOLIO_1_1001_FieldDocumentNumber" par="" text=""/>
    <f:field ref="doc_FSCFOLIO_1_1001_FieldSubject" par="" edit="true" text=""/>
    <f:field ref="FSCFOLIO_1_1001_FieldCurrentUser" par="" text="BLW  Martina De Paola"/>
    <f:field ref="CCAPRECONFIG_15_1001_Objektname" par="" edit="true" text="AB20_politik_produktion_absatz_tabellenanhang_tab26_d"/>
    <f:field ref="CHPRECONFIG_1_1001_Objektname" par="" edit="true" text="AB20_politik_produktion_absatz_tabellenanhang_tab26_d"/>
  </f:record>
  <f:record inx="1" ref="">
    <f:field ref="CHPRECONFIG_1_1001_Anrede" par="" edit="true" text=""/>
    <f:field ref="CHPRECONFIG_1_1001_Titel" par="" edit="true" text=""/>
    <f:field ref="CHPRECONFIG_1_1001_Vorname" par="" edit="true" text=""/>
    <f:field ref="CHPRECONFIG_1_1001_Nachname" par="" edit="true" text=""/>
    <f:field ref="CHPRECONFIG_1_1001_Strasse" par="" text=""/>
    <f:field ref="CHPRECONFIG_1_1001_Postleitzahl" par="" text=""/>
    <f:field ref="CHPRECONFIG_1_1001_Ort" par="" text=""/>
    <f:field ref="CHPRECONFIG_1_1001_EMailAdresse" par="" text=""/>
    <f:field ref="CCAPRECONFIG_15_1001_Abschriftsbemerkung" par="" text=""/>
    <f:field ref="CCAPRECONFIG_15_1001_Versandart" par="" text="B-Post"/>
    <f:field ref="CCAPRECONFIG_15_1001_Fax" par="" text=""/>
  </f:record>
  <f:display par="" text="...">
    <f:field ref="FSCFOLIO_1_1001_FieldCurrentUser" text="Aktueller Benutzer"/>
    <f:field ref="objsubject" text="Betreff (einzeilig)"/>
    <f:field ref="objcreatedat" text="Erzeugt am/um"/>
    <f:field ref="objcreatedby" text="Erzeugt von"/>
    <f:field ref="objmodifiedat" text="Letzte Änderung am/um"/>
    <f:field ref="objchangedby" text="Letzte Änderung von"/>
    <f:field ref="objname" text="Name"/>
    <f:field ref="CCAPRECONFIG_15_1001_Objektname" text="Objektname"/>
    <f:field ref="CHPRECONFIG_1_1001_Objektname" text="Objektname"/>
  </f:display>
  <f:display par="" text="Serialcontext &gt; Adressat/innen">
    <f:field ref="CCAPRECONFIG_15_1001_Abschriftsbemerkung" text="Abschriftsbemerkung"/>
    <f:field ref="CHPRECONFIG_1_1001_Anrede" text="Anrede"/>
    <f:field ref="CHPRECONFIG_1_1001_EMailAdresse" text="E-Mail Adresse"/>
    <f:field ref="CCAPRECONFIG_15_1001_Fax" text="Fax"/>
    <f:field ref="CHPRECONFIG_1_1001_Nachname" text="Nachname"/>
    <f:field ref="CHPRECONFIG_1_1001_Ort" text="Ort"/>
    <f:field ref="CHPRECONFIG_1_1001_Postleitzahl" text="Postleitzahl"/>
    <f:field ref="CHPRECONFIG_1_1001_Strasse" text="Strasse"/>
    <f:field ref="CHPRECONFIG_1_1001_Titel" text="Titel"/>
    <f:field ref="CCAPRECONFIG_15_1001_Versandart" text="Versandart"/>
    <f:field ref="CHPRECONFIG_1_1001_Vorname" text="Vorname"/>
  </f:display>
  <f:display par="" text="Serienbrief">
    <f:field ref="doc_FSCFOLIO_1_1001_FieldSubject" text="Betreff"/>
    <f:field ref="doc_FSCFOLIO_1_1001_FieldDocumentNumber" text="Dokument Nummer"/>
  </f:display>
</f:field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atum xmlns="f8fb5d9d-82aa-45fb-a5a2-d73187b91550" xsi:nil="true"/>
    <Versionsdatum xmlns="558044cc-f176-4c91-a0e4-bc704674ebff" xsi:nil="true"/>
    <Dokument_x0020_Status xmlns="558044cc-f176-4c91-a0e4-bc704674ebff">Vorlage</Dokument_x0020_Status>
    <Dokument_x0020_Version xmlns="558044cc-f176-4c91-a0e4-bc704674ebf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Arbeitsdokumente" ma:contentTypeID="0x0101002F9FFC2F4692C040A9D99914B314900F00242779CB3C7E2A409FF6832E71E7837E" ma:contentTypeVersion="" ma:contentTypeDescription="" ma:contentTypeScope="" ma:versionID="9bf3339d45d5917a80521baebe32f9e2">
  <xsd:schema xmlns:xsd="http://www.w3.org/2001/XMLSchema" xmlns:xs="http://www.w3.org/2001/XMLSchema" xmlns:p="http://schemas.microsoft.com/office/2006/metadata/properties" xmlns:ns2="558044cc-f176-4c91-a0e4-bc704674ebff" xmlns:ns3="f5ad5d93-4a2a-405e-907b-cf4548c560e3" xmlns:ns4="f8fb5d9d-82aa-45fb-a5a2-d73187b91550" targetNamespace="http://schemas.microsoft.com/office/2006/metadata/properties" ma:root="true" ma:fieldsID="96bce947307d3957a3b813aeeea913aa" ns2:_="" ns3:_="" ns4:_="">
    <xsd:import namespace="558044cc-f176-4c91-a0e4-bc704674ebff"/>
    <xsd:import namespace="f5ad5d93-4a2a-405e-907b-cf4548c560e3"/>
    <xsd:import namespace="f8fb5d9d-82aa-45fb-a5a2-d73187b91550"/>
    <xsd:element name="properties">
      <xsd:complexType>
        <xsd:sequence>
          <xsd:element name="documentManagement">
            <xsd:complexType>
              <xsd:all>
                <xsd:element ref="ns2:Dokument_x0020_Version" minOccurs="0"/>
                <xsd:element ref="ns2:Versionsdatum" minOccurs="0"/>
                <xsd:element ref="ns2:Dokument_x0020_Status" minOccurs="0"/>
                <xsd:element ref="ns3:SharedWithUsers" minOccurs="0"/>
                <xsd:element ref="ns3:SharedWithDetails" minOccurs="0"/>
                <xsd:element ref="ns4:Datum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8044cc-f176-4c91-a0e4-bc704674ebff" elementFormDefault="qualified">
    <xsd:import namespace="http://schemas.microsoft.com/office/2006/documentManagement/types"/>
    <xsd:import namespace="http://schemas.microsoft.com/office/infopath/2007/PartnerControls"/>
    <xsd:element name="Dokument_x0020_Version" ma:index="8" nillable="true" ma:displayName="Dokument Version" ma:description="Im Dokument angezeigte Version. IMMER MANUELL SETZEN!" ma:internalName="Dokument_x0020_Version">
      <xsd:simpleType>
        <xsd:restriction base="dms:Text">
          <xsd:maxLength value="255"/>
        </xsd:restriction>
      </xsd:simpleType>
    </xsd:element>
    <xsd:element name="Versionsdatum" ma:index="9" nillable="true" ma:displayName="Versionsdatum" ma:description="Im Dokument angezeigtes Versionsdatum. IMMER MANUELL SETZEN!" ma:internalName="Versionsdatum">
      <xsd:simpleType>
        <xsd:restriction base="dms:Text">
          <xsd:maxLength value="255"/>
        </xsd:restriction>
      </xsd:simpleType>
    </xsd:element>
    <xsd:element name="Dokument_x0020_Status" ma:index="10" nillable="true" ma:displayName="Dokument Status" ma:default="Vorlage" ma:format="Dropdown" ma:internalName="Dokument_x0020_Status">
      <xsd:simpleType>
        <xsd:restriction base="dms:Choice">
          <xsd:enumeration value="Vorlage"/>
          <xsd:enumeration value="In Arbeit"/>
          <xsd:enumeration value="In Prüfung"/>
          <xsd:enumeration value="Genehmigt zur Nutzung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ad5d93-4a2a-405e-907b-cf4548c560e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fb5d9d-82aa-45fb-a5a2-d73187b91550" elementFormDefault="qualified">
    <xsd:import namespace="http://schemas.microsoft.com/office/2006/documentManagement/types"/>
    <xsd:import namespace="http://schemas.microsoft.com/office/infopath/2007/PartnerControls"/>
    <xsd:element name="Datum" ma:index="13" nillable="true" ma:displayName="Datum" ma:format="DateOnly" ma:internalName="Datum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customXml/itemProps2.xml><?xml version="1.0" encoding="utf-8"?>
<ds:datastoreItem xmlns:ds="http://schemas.openxmlformats.org/officeDocument/2006/customXml" ds:itemID="{BD46EF84-3A43-414F-B8A7-2FBB72909BDC}">
  <ds:schemaRefs>
    <ds:schemaRef ds:uri="http://schemas.microsoft.com/office/2006/metadata/properties"/>
    <ds:schemaRef ds:uri="http://schemas.microsoft.com/office/infopath/2007/PartnerControls"/>
    <ds:schemaRef ds:uri="f8fb5d9d-82aa-45fb-a5a2-d73187b91550"/>
    <ds:schemaRef ds:uri="558044cc-f176-4c91-a0e4-bc704674ebff"/>
  </ds:schemaRefs>
</ds:datastoreItem>
</file>

<file path=customXml/itemProps3.xml><?xml version="1.0" encoding="utf-8"?>
<ds:datastoreItem xmlns:ds="http://schemas.openxmlformats.org/officeDocument/2006/customXml" ds:itemID="{A864453B-0F70-444C-B326-8F4DE9FA3541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5816E75-1F9E-4BA2-8693-983DFCEA9A8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58044cc-f176-4c91-a0e4-bc704674ebff"/>
    <ds:schemaRef ds:uri="f5ad5d93-4a2a-405e-907b-cf4548c560e3"/>
    <ds:schemaRef ds:uri="f8fb5d9d-82aa-45fb-a5a2-d73187b9155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Ausgaben</vt:lpstr>
      <vt:lpstr>Ausgaben!Druckbereich</vt:lpstr>
    </vt:vector>
  </TitlesOfParts>
  <Company>Bundesamt für Landwirtschaft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Sektion Informatik</dc:creator>
  <cp:lastModifiedBy>Marc Huber</cp:lastModifiedBy>
  <cp:lastPrinted>2022-05-25T12:28:25Z</cp:lastPrinted>
  <dcterms:created xsi:type="dcterms:W3CDTF">2001-04-17T09:20:45Z</dcterms:created>
  <dcterms:modified xsi:type="dcterms:W3CDTF">2025-08-12T07:54:36Z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COOSYSTEM@1.1:Container">
    <vt:lpwstr>COO.2101.101.7.1606741</vt:lpwstr>
  </property>
  <property fmtid="{D5CDD505-2E9C-101B-9397-08002B2CF9AE}" pid="3" name="FSC#COOELAK@1.1001:Subject">
    <vt:lpwstr/>
  </property>
  <property fmtid="{D5CDD505-2E9C-101B-9397-08002B2CF9AE}" pid="4" name="FSC#COOELAK@1.1001:FileReference">
    <vt:lpwstr>032.1-00007</vt:lpwstr>
  </property>
  <property fmtid="{D5CDD505-2E9C-101B-9397-08002B2CF9AE}" pid="5" name="FSC#COOELAK@1.1001:FileRefYear">
    <vt:lpwstr>2019</vt:lpwstr>
  </property>
  <property fmtid="{D5CDD505-2E9C-101B-9397-08002B2CF9AE}" pid="6" name="FSC#COOELAK@1.1001:FileRefOrdinal">
    <vt:lpwstr>7</vt:lpwstr>
  </property>
  <property fmtid="{D5CDD505-2E9C-101B-9397-08002B2CF9AE}" pid="7" name="FSC#COOELAK@1.1001:FileRefOU">
    <vt:lpwstr>BLW-SGV</vt:lpwstr>
  </property>
  <property fmtid="{D5CDD505-2E9C-101B-9397-08002B2CF9AE}" pid="8" name="FSC#COOELAK@1.1001:Organization">
    <vt:lpwstr/>
  </property>
  <property fmtid="{D5CDD505-2E9C-101B-9397-08002B2CF9AE}" pid="9" name="FSC#COOELAK@1.1001:Owner">
    <vt:lpwstr>Karim Khadir Lesan, BLW </vt:lpwstr>
  </property>
  <property fmtid="{D5CDD505-2E9C-101B-9397-08002B2CF9AE}" pid="10" name="FSC#COOELAK@1.1001:OwnerExtension">
    <vt:lpwstr>+41 58 467 6542</vt:lpwstr>
  </property>
  <property fmtid="{D5CDD505-2E9C-101B-9397-08002B2CF9AE}" pid="11" name="FSC#COOELAK@1.1001:OwnerFaxExtension">
    <vt:lpwstr>+41 58 462 2634</vt:lpwstr>
  </property>
  <property fmtid="{D5CDD505-2E9C-101B-9397-08002B2CF9AE}" pid="12" name="FSC#COOELAK@1.1001:DispatchedBy">
    <vt:lpwstr/>
  </property>
  <property fmtid="{D5CDD505-2E9C-101B-9397-08002B2CF9AE}" pid="13" name="FSC#COOELAK@1.1001:DispatchedAt">
    <vt:lpwstr/>
  </property>
  <property fmtid="{D5CDD505-2E9C-101B-9397-08002B2CF9AE}" pid="14" name="FSC#COOELAK@1.1001:ApprovedBy">
    <vt:lpwstr/>
  </property>
  <property fmtid="{D5CDD505-2E9C-101B-9397-08002B2CF9AE}" pid="15" name="FSC#COOELAK@1.1001:ApprovedAt">
    <vt:lpwstr/>
  </property>
  <property fmtid="{D5CDD505-2E9C-101B-9397-08002B2CF9AE}" pid="16" name="FSC#COOELAK@1.1001:Department">
    <vt:lpwstr>Kommunikation und Sprachdienste (BLW-FBKSD)</vt:lpwstr>
  </property>
  <property fmtid="{D5CDD505-2E9C-101B-9397-08002B2CF9AE}" pid="17" name="FSC#COOELAK@1.1001:CreatedAt">
    <vt:lpwstr>15.01.2020</vt:lpwstr>
  </property>
  <property fmtid="{D5CDD505-2E9C-101B-9397-08002B2CF9AE}" pid="18" name="FSC#COOELAK@1.1001:OU">
    <vt:lpwstr>Kommunikation und Sprachdienste (BLW-FBKSD)</vt:lpwstr>
  </property>
  <property fmtid="{D5CDD505-2E9C-101B-9397-08002B2CF9AE}" pid="19" name="FSC#COOELAK@1.1001:Priority">
    <vt:lpwstr> ()</vt:lpwstr>
  </property>
  <property fmtid="{D5CDD505-2E9C-101B-9397-08002B2CF9AE}" pid="20" name="FSC#COOELAK@1.1001:ObjBarCode">
    <vt:lpwstr>*COO.2101.101.7.1606741*</vt:lpwstr>
  </property>
  <property fmtid="{D5CDD505-2E9C-101B-9397-08002B2CF9AE}" pid="21" name="FSC#COOELAK@1.1001:RefBarCode">
    <vt:lpwstr>*COO.2101.101.4.1604033*</vt:lpwstr>
  </property>
  <property fmtid="{D5CDD505-2E9C-101B-9397-08002B2CF9AE}" pid="22" name="FSC#COOELAK@1.1001:FileRefBarCode">
    <vt:lpwstr>*032.1-00007*</vt:lpwstr>
  </property>
  <property fmtid="{D5CDD505-2E9C-101B-9397-08002B2CF9AE}" pid="23" name="FSC#COOELAK@1.1001:ExternalRef">
    <vt:lpwstr/>
  </property>
  <property fmtid="{D5CDD505-2E9C-101B-9397-08002B2CF9AE}" pid="24" name="FSC#EVDCFG@15.1400:FileResponsible">
    <vt:lpwstr>Gabriela Glauser</vt:lpwstr>
  </property>
  <property fmtid="{D5CDD505-2E9C-101B-9397-08002B2CF9AE}" pid="25" name="FSC#EVDCFG@15.1400:FileRespOrg">
    <vt:lpwstr>Kommunikation und Sprachdienste</vt:lpwstr>
  </property>
  <property fmtid="{D5CDD505-2E9C-101B-9397-08002B2CF9AE}" pid="26" name="FSC#EVDCFG@15.1400:SalutationGerman">
    <vt:lpwstr>Fachbereich Kommunikation und Sprachdienste</vt:lpwstr>
  </property>
  <property fmtid="{D5CDD505-2E9C-101B-9397-08002B2CF9AE}" pid="27" name="FSC#EVDCFG@15.1400:SalutationEnglish">
    <vt:lpwstr>Communication Unit</vt:lpwstr>
  </property>
  <property fmtid="{D5CDD505-2E9C-101B-9397-08002B2CF9AE}" pid="28" name="FSC#EVDCFG@15.1400:SalutationFrench">
    <vt:lpwstr>Secteur Communication</vt:lpwstr>
  </property>
  <property fmtid="{D5CDD505-2E9C-101B-9397-08002B2CF9AE}" pid="29" name="FSC#EVDCFG@15.1400:SalutationItalian">
    <vt:lpwstr>Settore Comunicazione</vt:lpwstr>
  </property>
  <property fmtid="{D5CDD505-2E9C-101B-9397-08002B2CF9AE}" pid="30" name="FSC#EVDCFG@15.1400:FileRespTel">
    <vt:lpwstr>+41 58 462 26 32</vt:lpwstr>
  </property>
  <property fmtid="{D5CDD505-2E9C-101B-9397-08002B2CF9AE}" pid="31" name="FSC#EVDCFG@15.1400:FileRespEmail">
    <vt:lpwstr>gabriela.glauser@blw.admin.ch</vt:lpwstr>
  </property>
  <property fmtid="{D5CDD505-2E9C-101B-9397-08002B2CF9AE}" pid="32" name="FSC#EVDCFG@15.1400:DocumentID">
    <vt:lpwstr/>
  </property>
  <property fmtid="{D5CDD505-2E9C-101B-9397-08002B2CF9AE}" pid="33" name="FSC#EVDCFG@15.1400:Subject">
    <vt:lpwstr/>
  </property>
  <property fmtid="{D5CDD505-2E9C-101B-9397-08002B2CF9AE}" pid="34" name="FSC#EVDCFG@15.1400:Title">
    <vt:lpwstr>AB20_politik_produktion_absatz_tabellenanhang_tab26_d</vt:lpwstr>
  </property>
  <property fmtid="{D5CDD505-2E9C-101B-9397-08002B2CF9AE}" pid="35" name="FSC#EVDCFG@15.1400:Dossierref">
    <vt:lpwstr>032.1-00007</vt:lpwstr>
  </property>
  <property fmtid="{D5CDD505-2E9C-101B-9397-08002B2CF9AE}" pid="36" name="FSC#EVDCFG@15.1400:OutAttachElectr">
    <vt:lpwstr/>
  </property>
  <property fmtid="{D5CDD505-2E9C-101B-9397-08002B2CF9AE}" pid="37" name="FSC#EVDCFG@15.1400:OutAttachPhysic">
    <vt:lpwstr/>
  </property>
  <property fmtid="{D5CDD505-2E9C-101B-9397-08002B2CF9AE}" pid="38" name="FSC#EVDCFG@15.1400:FileRespFax">
    <vt:lpwstr>+41 58 462 26 34</vt:lpwstr>
  </property>
  <property fmtid="{D5CDD505-2E9C-101B-9397-08002B2CF9AE}" pid="39" name="FSC#EVDCFG@15.1400:FileRespshortsign">
    <vt:lpwstr>ggl</vt:lpwstr>
  </property>
  <property fmtid="{D5CDD505-2E9C-101B-9397-08002B2CF9AE}" pid="40" name="FSC#EVDCFG@15.1400:FileRespHome">
    <vt:lpwstr>Bern</vt:lpwstr>
  </property>
  <property fmtid="{D5CDD505-2E9C-101B-9397-08002B2CF9AE}" pid="41" name="FSC#EVDCFG@15.1400:FileRespStreet">
    <vt:lpwstr>Schwarzenburgstrasse 165</vt:lpwstr>
  </property>
  <property fmtid="{D5CDD505-2E9C-101B-9397-08002B2CF9AE}" pid="42" name="FSC#EVDCFG@15.1400:FileRespZipCode">
    <vt:lpwstr>3003</vt:lpwstr>
  </property>
  <property fmtid="{D5CDD505-2E9C-101B-9397-08002B2CF9AE}" pid="43" name="FSC#EVDCFG@15.1400:DossierBarCode">
    <vt:lpwstr/>
  </property>
  <property fmtid="{D5CDD505-2E9C-101B-9397-08002B2CF9AE}" pid="44" name="FSC#EVDCFG@15.1400:SubDossierBarCode">
    <vt:lpwstr/>
  </property>
  <property fmtid="{D5CDD505-2E9C-101B-9397-08002B2CF9AE}" pid="45" name="FSC#EVDCFG@15.1400:FileRespOrgHome">
    <vt:lpwstr/>
  </property>
  <property fmtid="{D5CDD505-2E9C-101B-9397-08002B2CF9AE}" pid="46" name="FSC#EVDCFG@15.1400:FileRespOrgStreet">
    <vt:lpwstr/>
  </property>
  <property fmtid="{D5CDD505-2E9C-101B-9397-08002B2CF9AE}" pid="47" name="FSC#EVDCFG@15.1400:FileRespOrgZipCode">
    <vt:lpwstr/>
  </property>
  <property fmtid="{D5CDD505-2E9C-101B-9397-08002B2CF9AE}" pid="48" name="FSC#EVDCFG@15.1400:UserFunction">
    <vt:lpwstr>Sekretariat - D / BLW</vt:lpwstr>
  </property>
  <property fmtid="{D5CDD505-2E9C-101B-9397-08002B2CF9AE}" pid="49" name="FSC#EVDCFG@15.1400:SignAcceptedDraft1">
    <vt:lpwstr/>
  </property>
  <property fmtid="{D5CDD505-2E9C-101B-9397-08002B2CF9AE}" pid="50" name="FSC#EVDCFG@15.1400:SignAcceptedDraft2">
    <vt:lpwstr/>
  </property>
  <property fmtid="{D5CDD505-2E9C-101B-9397-08002B2CF9AE}" pid="51" name="FSC#EVDCFG@15.1400:SignApproved1">
    <vt:lpwstr/>
  </property>
  <property fmtid="{D5CDD505-2E9C-101B-9397-08002B2CF9AE}" pid="52" name="FSC#EVDCFG@15.1400:SignApproved2">
    <vt:lpwstr/>
  </property>
  <property fmtid="{D5CDD505-2E9C-101B-9397-08002B2CF9AE}" pid="53" name="FSC#EVDCFG@15.1400:SignAcceptedDraft1FR">
    <vt:lpwstr/>
  </property>
  <property fmtid="{D5CDD505-2E9C-101B-9397-08002B2CF9AE}" pid="54" name="FSC#EVDCFG@15.1400:SignAcceptedDraft2FR">
    <vt:lpwstr/>
  </property>
  <property fmtid="{D5CDD505-2E9C-101B-9397-08002B2CF9AE}" pid="55" name="FSC#EVDCFG@15.1400:SignApproved1FR">
    <vt:lpwstr/>
  </property>
  <property fmtid="{D5CDD505-2E9C-101B-9397-08002B2CF9AE}" pid="56" name="FSC#EVDCFG@15.1400:SignApproved2FR">
    <vt:lpwstr/>
  </property>
  <property fmtid="{D5CDD505-2E9C-101B-9397-08002B2CF9AE}" pid="57" name="FSC#EVDCFG@15.1400:SalutationEnglishUser">
    <vt:lpwstr/>
  </property>
  <property fmtid="{D5CDD505-2E9C-101B-9397-08002B2CF9AE}" pid="58" name="FSC#EVDCFG@15.1400:SalutationFrenchUser">
    <vt:lpwstr/>
  </property>
  <property fmtid="{D5CDD505-2E9C-101B-9397-08002B2CF9AE}" pid="59" name="FSC#EVDCFG@15.1400:SalutationGermanUser">
    <vt:lpwstr/>
  </property>
  <property fmtid="{D5CDD505-2E9C-101B-9397-08002B2CF9AE}" pid="60" name="FSC#EVDCFG@15.1400:SalutationItalianUser">
    <vt:lpwstr/>
  </property>
  <property fmtid="{D5CDD505-2E9C-101B-9397-08002B2CF9AE}" pid="61" name="FSC#EVDCFG@15.1400:PositionNumber">
    <vt:lpwstr/>
  </property>
  <property fmtid="{D5CDD505-2E9C-101B-9397-08002B2CF9AE}" pid="62" name="FSC#COOELAK@1.1001:IncomingNumber">
    <vt:lpwstr/>
  </property>
  <property fmtid="{D5CDD505-2E9C-101B-9397-08002B2CF9AE}" pid="63" name="FSC#COOELAK@1.1001:IncomingSubject">
    <vt:lpwstr/>
  </property>
  <property fmtid="{D5CDD505-2E9C-101B-9397-08002B2CF9AE}" pid="64" name="FSC#COOELAK@1.1001:ProcessResponsible">
    <vt:lpwstr>Bühlmann Monique, BLW</vt:lpwstr>
  </property>
  <property fmtid="{D5CDD505-2E9C-101B-9397-08002B2CF9AE}" pid="65" name="FSC#COOELAK@1.1001:ProcessResponsiblePhone">
    <vt:lpwstr>+41 58 462 59 38</vt:lpwstr>
  </property>
  <property fmtid="{D5CDD505-2E9C-101B-9397-08002B2CF9AE}" pid="66" name="FSC#COOELAK@1.1001:ProcessResponsibleMail">
    <vt:lpwstr>monique.buehlmann@blw.admin.ch</vt:lpwstr>
  </property>
  <property fmtid="{D5CDD505-2E9C-101B-9397-08002B2CF9AE}" pid="67" name="FSC#COOELAK@1.1001:ProcessResponsibleFax">
    <vt:lpwstr>+41 58 462 26 34</vt:lpwstr>
  </property>
  <property fmtid="{D5CDD505-2E9C-101B-9397-08002B2CF9AE}" pid="68" name="FSC#COOELAK@1.1001:ApproverFirstName">
    <vt:lpwstr/>
  </property>
  <property fmtid="{D5CDD505-2E9C-101B-9397-08002B2CF9AE}" pid="69" name="FSC#COOELAK@1.1001:ApproverSurName">
    <vt:lpwstr/>
  </property>
  <property fmtid="{D5CDD505-2E9C-101B-9397-08002B2CF9AE}" pid="70" name="FSC#COOELAK@1.1001:ApproverTitle">
    <vt:lpwstr/>
  </property>
  <property fmtid="{D5CDD505-2E9C-101B-9397-08002B2CF9AE}" pid="71" name="FSC#COOELAK@1.1001:ExternalDate">
    <vt:lpwstr/>
  </property>
  <property fmtid="{D5CDD505-2E9C-101B-9397-08002B2CF9AE}" pid="72" name="FSC#COOELAK@1.1001:SettlementApprovedAt">
    <vt:lpwstr/>
  </property>
  <property fmtid="{D5CDD505-2E9C-101B-9397-08002B2CF9AE}" pid="73" name="FSC#COOELAK@1.1001:BaseNumber">
    <vt:lpwstr>032.1</vt:lpwstr>
  </property>
  <property fmtid="{D5CDD505-2E9C-101B-9397-08002B2CF9AE}" pid="74" name="FSC#ELAKGOV@1.1001:PersonalSubjGender">
    <vt:lpwstr/>
  </property>
  <property fmtid="{D5CDD505-2E9C-101B-9397-08002B2CF9AE}" pid="75" name="FSC#ELAKGOV@1.1001:PersonalSubjFirstName">
    <vt:lpwstr/>
  </property>
  <property fmtid="{D5CDD505-2E9C-101B-9397-08002B2CF9AE}" pid="76" name="FSC#ELAKGOV@1.1001:PersonalSubjSurName">
    <vt:lpwstr/>
  </property>
  <property fmtid="{D5CDD505-2E9C-101B-9397-08002B2CF9AE}" pid="77" name="FSC#ELAKGOV@1.1001:PersonalSubjSalutation">
    <vt:lpwstr/>
  </property>
  <property fmtid="{D5CDD505-2E9C-101B-9397-08002B2CF9AE}" pid="78" name="FSC#ELAKGOV@1.1001:PersonalSubjAddress">
    <vt:lpwstr/>
  </property>
  <property fmtid="{D5CDD505-2E9C-101B-9397-08002B2CF9AE}" pid="79" name="FSC#EVDCFG@15.1400:FileRespOrgShortname">
    <vt:lpwstr>BLW-FBKSD</vt:lpwstr>
  </property>
  <property fmtid="{D5CDD505-2E9C-101B-9397-08002B2CF9AE}" pid="80" name="FSC#EVDCFG@15.1400:UserInCharge">
    <vt:lpwstr/>
  </property>
  <property fmtid="{D5CDD505-2E9C-101B-9397-08002B2CF9AE}" pid="81" name="FSC#COOELAK@1.1001:CurrentUserRolePos">
    <vt:lpwstr>Sachbearbeiter/in</vt:lpwstr>
  </property>
  <property fmtid="{D5CDD505-2E9C-101B-9397-08002B2CF9AE}" pid="82" name="FSC#COOELAK@1.1001:CurrentUserEmail">
    <vt:lpwstr>martina.depaola@blw.admin.ch</vt:lpwstr>
  </property>
  <property fmtid="{D5CDD505-2E9C-101B-9397-08002B2CF9AE}" pid="83" name="FSC#EVDCFG@15.1400:ActualVersionNumber">
    <vt:lpwstr>4</vt:lpwstr>
  </property>
  <property fmtid="{D5CDD505-2E9C-101B-9397-08002B2CF9AE}" pid="84" name="FSC#EVDCFG@15.1400:ActualVersionCreatedAt">
    <vt:lpwstr>2020-04-01T13:58:29</vt:lpwstr>
  </property>
  <property fmtid="{D5CDD505-2E9C-101B-9397-08002B2CF9AE}" pid="85" name="FSC#EVDCFG@15.1400:ResponsibleBureau_DE">
    <vt:lpwstr>Bundesamt für Landwirtschaft BLW</vt:lpwstr>
  </property>
  <property fmtid="{D5CDD505-2E9C-101B-9397-08002B2CF9AE}" pid="86" name="FSC#EVDCFG@15.1400:ResponsibleBureau_EN">
    <vt:lpwstr>Federal Office for Agriculture FOAG</vt:lpwstr>
  </property>
  <property fmtid="{D5CDD505-2E9C-101B-9397-08002B2CF9AE}" pid="87" name="FSC#EVDCFG@15.1400:ResponsibleBureau_FR">
    <vt:lpwstr>Office fédéral de l'agriculture OFAG</vt:lpwstr>
  </property>
  <property fmtid="{D5CDD505-2E9C-101B-9397-08002B2CF9AE}" pid="88" name="FSC#EVDCFG@15.1400:ResponsibleBureau_IT">
    <vt:lpwstr>Ufficio federale dell'agricoltura UFAG</vt:lpwstr>
  </property>
  <property fmtid="{D5CDD505-2E9C-101B-9397-08002B2CF9AE}" pid="89" name="FSC#EVDCFG@15.1400:UserInChargeUserTitle">
    <vt:lpwstr/>
  </property>
  <property fmtid="{D5CDD505-2E9C-101B-9397-08002B2CF9AE}" pid="90" name="FSC#EVDCFG@15.1400:UserInChargeUserName">
    <vt:lpwstr>Glauser</vt:lpwstr>
  </property>
  <property fmtid="{D5CDD505-2E9C-101B-9397-08002B2CF9AE}" pid="91" name="FSC#EVDCFG@15.1400:UserInChargeUserFirstname">
    <vt:lpwstr/>
  </property>
  <property fmtid="{D5CDD505-2E9C-101B-9397-08002B2CF9AE}" pid="92" name="FSC#EVDCFG@15.1400:UserInChargeUserEnvSalutationDE">
    <vt:lpwstr/>
  </property>
  <property fmtid="{D5CDD505-2E9C-101B-9397-08002B2CF9AE}" pid="93" name="FSC#EVDCFG@15.1400:UserInChargeUserEnvSalutationEN">
    <vt:lpwstr/>
  </property>
  <property fmtid="{D5CDD505-2E9C-101B-9397-08002B2CF9AE}" pid="94" name="FSC#EVDCFG@15.1400:UserInChargeUserEnvSalutationFR">
    <vt:lpwstr/>
  </property>
  <property fmtid="{D5CDD505-2E9C-101B-9397-08002B2CF9AE}" pid="95" name="FSC#EVDCFG@15.1400:UserInChargeUserEnvSalutationIT">
    <vt:lpwstr/>
  </property>
  <property fmtid="{D5CDD505-2E9C-101B-9397-08002B2CF9AE}" pid="96" name="FSC#EVDCFG@15.1400:FilerespUserPersonTitle">
    <vt:lpwstr>BLW</vt:lpwstr>
  </property>
  <property fmtid="{D5CDD505-2E9C-101B-9397-08002B2CF9AE}" pid="97" name="FSC#EVDCFG@15.1400:Address">
    <vt:lpwstr/>
  </property>
  <property fmtid="{D5CDD505-2E9C-101B-9397-08002B2CF9AE}" pid="98" name="FSC#EVDCFG@15.1400:ResponsibleEditorFirstname">
    <vt:lpwstr>Gabriela</vt:lpwstr>
  </property>
  <property fmtid="{D5CDD505-2E9C-101B-9397-08002B2CF9AE}" pid="99" name="FSC#EVDCFG@15.1400:ResponsibleEditorSurname">
    <vt:lpwstr>Glauser</vt:lpwstr>
  </property>
  <property fmtid="{D5CDD505-2E9C-101B-9397-08002B2CF9AE}" pid="100" name="FSC#EVDCFG@15.1400:GroupTitle">
    <vt:lpwstr>Kommunikation und Sprachdienste</vt:lpwstr>
  </property>
  <property fmtid="{D5CDD505-2E9C-101B-9397-08002B2CF9AE}" pid="101" name="FSC#ATSTATECFG@1.1001:Office">
    <vt:lpwstr/>
  </property>
  <property fmtid="{D5CDD505-2E9C-101B-9397-08002B2CF9AE}" pid="102" name="FSC#ATSTATECFG@1.1001:Agent">
    <vt:lpwstr>BLW Gabriela Glauser</vt:lpwstr>
  </property>
  <property fmtid="{D5CDD505-2E9C-101B-9397-08002B2CF9AE}" pid="103" name="FSC#ATSTATECFG@1.1001:AgentPhone">
    <vt:lpwstr>+41 58 462 26 32</vt:lpwstr>
  </property>
  <property fmtid="{D5CDD505-2E9C-101B-9397-08002B2CF9AE}" pid="104" name="FSC#ATSTATECFG@1.1001:DepartmentFax">
    <vt:lpwstr/>
  </property>
  <property fmtid="{D5CDD505-2E9C-101B-9397-08002B2CF9AE}" pid="105" name="FSC#ATSTATECFG@1.1001:DepartmentEmail">
    <vt:lpwstr/>
  </property>
  <property fmtid="{D5CDD505-2E9C-101B-9397-08002B2CF9AE}" pid="106" name="FSC#ATSTATECFG@1.1001:SubfileDate">
    <vt:lpwstr/>
  </property>
  <property fmtid="{D5CDD505-2E9C-101B-9397-08002B2CF9AE}" pid="107" name="FSC#ATSTATECFG@1.1001:SubfileSubject">
    <vt:lpwstr/>
  </property>
  <property fmtid="{D5CDD505-2E9C-101B-9397-08002B2CF9AE}" pid="108" name="FSC#ATSTATECFG@1.1001:DepartmentZipCode">
    <vt:lpwstr/>
  </property>
  <property fmtid="{D5CDD505-2E9C-101B-9397-08002B2CF9AE}" pid="109" name="FSC#ATSTATECFG@1.1001:DepartmentCountry">
    <vt:lpwstr/>
  </property>
  <property fmtid="{D5CDD505-2E9C-101B-9397-08002B2CF9AE}" pid="110" name="FSC#ATSTATECFG@1.1001:DepartmentCity">
    <vt:lpwstr/>
  </property>
  <property fmtid="{D5CDD505-2E9C-101B-9397-08002B2CF9AE}" pid="111" name="FSC#ATSTATECFG@1.1001:DepartmentStreet">
    <vt:lpwstr/>
  </property>
  <property fmtid="{D5CDD505-2E9C-101B-9397-08002B2CF9AE}" pid="112" name="FSC#ATSTATECFG@1.1001:DepartmentDVR">
    <vt:lpwstr/>
  </property>
  <property fmtid="{D5CDD505-2E9C-101B-9397-08002B2CF9AE}" pid="113" name="FSC#ATSTATECFG@1.1001:DepartmentUID">
    <vt:lpwstr/>
  </property>
  <property fmtid="{D5CDD505-2E9C-101B-9397-08002B2CF9AE}" pid="114" name="FSC#ATSTATECFG@1.1001:SubfileReference">
    <vt:lpwstr>032.1-00007/00008/00006/00001</vt:lpwstr>
  </property>
  <property fmtid="{D5CDD505-2E9C-101B-9397-08002B2CF9AE}" pid="115" name="FSC#ATSTATECFG@1.1001:Clause">
    <vt:lpwstr/>
  </property>
  <property fmtid="{D5CDD505-2E9C-101B-9397-08002B2CF9AE}" pid="116" name="FSC#ATSTATECFG@1.1001:ApprovedSignature">
    <vt:lpwstr/>
  </property>
  <property fmtid="{D5CDD505-2E9C-101B-9397-08002B2CF9AE}" pid="117" name="FSC#ATSTATECFG@1.1001:BankAccount">
    <vt:lpwstr/>
  </property>
  <property fmtid="{D5CDD505-2E9C-101B-9397-08002B2CF9AE}" pid="118" name="FSC#ATSTATECFG@1.1001:BankAccountOwner">
    <vt:lpwstr/>
  </property>
  <property fmtid="{D5CDD505-2E9C-101B-9397-08002B2CF9AE}" pid="119" name="FSC#ATSTATECFG@1.1001:BankInstitute">
    <vt:lpwstr/>
  </property>
  <property fmtid="{D5CDD505-2E9C-101B-9397-08002B2CF9AE}" pid="120" name="FSC#ATSTATECFG@1.1001:BankAccountID">
    <vt:lpwstr/>
  </property>
  <property fmtid="{D5CDD505-2E9C-101B-9397-08002B2CF9AE}" pid="121" name="FSC#ATSTATECFG@1.1001:BankAccountIBAN">
    <vt:lpwstr/>
  </property>
  <property fmtid="{D5CDD505-2E9C-101B-9397-08002B2CF9AE}" pid="122" name="FSC#ATSTATECFG@1.1001:BankAccountBIC">
    <vt:lpwstr/>
  </property>
  <property fmtid="{D5CDD505-2E9C-101B-9397-08002B2CF9AE}" pid="123" name="FSC#ATSTATECFG@1.1001:BankName">
    <vt:lpwstr/>
  </property>
  <property fmtid="{D5CDD505-2E9C-101B-9397-08002B2CF9AE}" pid="124" name="FSC#CCAPRECONFIG@15.1001:AddrAnrede">
    <vt:lpwstr/>
  </property>
  <property fmtid="{D5CDD505-2E9C-101B-9397-08002B2CF9AE}" pid="125" name="FSC#CCAPRECONFIG@15.1001:AddrTitel">
    <vt:lpwstr/>
  </property>
  <property fmtid="{D5CDD505-2E9C-101B-9397-08002B2CF9AE}" pid="126" name="FSC#CCAPRECONFIG@15.1001:AddrNachgestellter_Titel">
    <vt:lpwstr/>
  </property>
  <property fmtid="{D5CDD505-2E9C-101B-9397-08002B2CF9AE}" pid="127" name="FSC#CCAPRECONFIG@15.1001:AddrVorname">
    <vt:lpwstr/>
  </property>
  <property fmtid="{D5CDD505-2E9C-101B-9397-08002B2CF9AE}" pid="128" name="FSC#CCAPRECONFIG@15.1001:AddrNachname">
    <vt:lpwstr/>
  </property>
  <property fmtid="{D5CDD505-2E9C-101B-9397-08002B2CF9AE}" pid="129" name="FSC#CCAPRECONFIG@15.1001:AddrzH">
    <vt:lpwstr/>
  </property>
  <property fmtid="{D5CDD505-2E9C-101B-9397-08002B2CF9AE}" pid="130" name="FSC#CCAPRECONFIG@15.1001:AddrGeschlecht">
    <vt:lpwstr/>
  </property>
  <property fmtid="{D5CDD505-2E9C-101B-9397-08002B2CF9AE}" pid="131" name="FSC#CCAPRECONFIG@15.1001:AddrStrasse">
    <vt:lpwstr/>
  </property>
  <property fmtid="{D5CDD505-2E9C-101B-9397-08002B2CF9AE}" pid="132" name="FSC#CCAPRECONFIG@15.1001:AddrHausnummer">
    <vt:lpwstr/>
  </property>
  <property fmtid="{D5CDD505-2E9C-101B-9397-08002B2CF9AE}" pid="133" name="FSC#CCAPRECONFIG@15.1001:AddrStiege">
    <vt:lpwstr/>
  </property>
  <property fmtid="{D5CDD505-2E9C-101B-9397-08002B2CF9AE}" pid="134" name="FSC#CCAPRECONFIG@15.1001:AddrTuer">
    <vt:lpwstr/>
  </property>
  <property fmtid="{D5CDD505-2E9C-101B-9397-08002B2CF9AE}" pid="135" name="FSC#CCAPRECONFIG@15.1001:AddrPostfach">
    <vt:lpwstr/>
  </property>
  <property fmtid="{D5CDD505-2E9C-101B-9397-08002B2CF9AE}" pid="136" name="FSC#CCAPRECONFIG@15.1001:AddrPostleitzahl">
    <vt:lpwstr/>
  </property>
  <property fmtid="{D5CDD505-2E9C-101B-9397-08002B2CF9AE}" pid="137" name="FSC#CCAPRECONFIG@15.1001:AddrOrt">
    <vt:lpwstr/>
  </property>
  <property fmtid="{D5CDD505-2E9C-101B-9397-08002B2CF9AE}" pid="138" name="FSC#CCAPRECONFIG@15.1001:AddrLand">
    <vt:lpwstr/>
  </property>
  <property fmtid="{D5CDD505-2E9C-101B-9397-08002B2CF9AE}" pid="139" name="FSC#CCAPRECONFIG@15.1001:AddrEmail">
    <vt:lpwstr/>
  </property>
  <property fmtid="{D5CDD505-2E9C-101B-9397-08002B2CF9AE}" pid="140" name="FSC#CCAPRECONFIG@15.1001:AddrAdresse">
    <vt:lpwstr/>
  </property>
  <property fmtid="{D5CDD505-2E9C-101B-9397-08002B2CF9AE}" pid="141" name="FSC#CCAPRECONFIG@15.1001:AddrFax">
    <vt:lpwstr/>
  </property>
  <property fmtid="{D5CDD505-2E9C-101B-9397-08002B2CF9AE}" pid="142" name="FSC#CCAPRECONFIG@15.1001:AddrOrganisationsname">
    <vt:lpwstr/>
  </property>
  <property fmtid="{D5CDD505-2E9C-101B-9397-08002B2CF9AE}" pid="143" name="FSC#CCAPRECONFIG@15.1001:AddrOrganisationskurzname">
    <vt:lpwstr/>
  </property>
  <property fmtid="{D5CDD505-2E9C-101B-9397-08002B2CF9AE}" pid="144" name="FSC#CCAPRECONFIG@15.1001:AddrAbschriftsbemerkung">
    <vt:lpwstr/>
  </property>
  <property fmtid="{D5CDD505-2E9C-101B-9397-08002B2CF9AE}" pid="145" name="FSC#CCAPRECONFIG@15.1001:AddrName_Zeile_2">
    <vt:lpwstr/>
  </property>
  <property fmtid="{D5CDD505-2E9C-101B-9397-08002B2CF9AE}" pid="146" name="FSC#CCAPRECONFIG@15.1001:AddrName_Zeile_3">
    <vt:lpwstr/>
  </property>
  <property fmtid="{D5CDD505-2E9C-101B-9397-08002B2CF9AE}" pid="147" name="FSC#CCAPRECONFIG@15.1001:AddrPostalischeAdresse">
    <vt:lpwstr/>
  </property>
  <property fmtid="{D5CDD505-2E9C-101B-9397-08002B2CF9AE}" pid="148" name="FSC#FSCFOLIO@1.1001:docpropproject">
    <vt:lpwstr/>
  </property>
  <property fmtid="{D5CDD505-2E9C-101B-9397-08002B2CF9AE}" pid="149" name="MSIP_Label_aa112399-b73b-40c1-8af2-919b124b9d91_Enabled">
    <vt:lpwstr>true</vt:lpwstr>
  </property>
  <property fmtid="{D5CDD505-2E9C-101B-9397-08002B2CF9AE}" pid="150" name="MSIP_Label_aa112399-b73b-40c1-8af2-919b124b9d91_SetDate">
    <vt:lpwstr>2025-04-09T07:04:09Z</vt:lpwstr>
  </property>
  <property fmtid="{D5CDD505-2E9C-101B-9397-08002B2CF9AE}" pid="151" name="MSIP_Label_aa112399-b73b-40c1-8af2-919b124b9d91_Method">
    <vt:lpwstr>Privileged</vt:lpwstr>
  </property>
  <property fmtid="{D5CDD505-2E9C-101B-9397-08002B2CF9AE}" pid="152" name="MSIP_Label_aa112399-b73b-40c1-8af2-919b124b9d91_Name">
    <vt:lpwstr>L2</vt:lpwstr>
  </property>
  <property fmtid="{D5CDD505-2E9C-101B-9397-08002B2CF9AE}" pid="153" name="MSIP_Label_aa112399-b73b-40c1-8af2-919b124b9d91_SiteId">
    <vt:lpwstr>6ae27add-8276-4a38-88c1-3a9c1f973767</vt:lpwstr>
  </property>
  <property fmtid="{D5CDD505-2E9C-101B-9397-08002B2CF9AE}" pid="154" name="MSIP_Label_aa112399-b73b-40c1-8af2-919b124b9d91_ActionId">
    <vt:lpwstr>180731b5-b050-406b-8ce5-ddf2a4836a26</vt:lpwstr>
  </property>
  <property fmtid="{D5CDD505-2E9C-101B-9397-08002B2CF9AE}" pid="155" name="MSIP_Label_aa112399-b73b-40c1-8af2-919b124b9d91_ContentBits">
    <vt:lpwstr>0</vt:lpwstr>
  </property>
  <property fmtid="{D5CDD505-2E9C-101B-9397-08002B2CF9AE}" pid="156" name="MSIP_Label_aa112399-b73b-40c1-8af2-919b124b9d91_Tag">
    <vt:lpwstr>10, 0, 1, 1</vt:lpwstr>
  </property>
  <property fmtid="{D5CDD505-2E9C-101B-9397-08002B2CF9AE}" pid="157" name="ContentTypeId">
    <vt:lpwstr>0x0101002F9FFC2F4692C040A9D99914B314900F00242779CB3C7E2A409FF6832E71E7837E</vt:lpwstr>
  </property>
</Properties>
</file>